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00" windowHeight="11445" activeTab="11"/>
  </bookViews>
  <sheets>
    <sheet name="ацк" sheetId="16" r:id="rId1"/>
    <sheet name="свод" sheetId="3" r:id="rId2"/>
    <sheet name="03" sheetId="2" r:id="rId3"/>
    <sheet name="04" sheetId="4" r:id="rId4"/>
    <sheet name="05" sheetId="6" r:id="rId5"/>
    <sheet name="11" sheetId="14" r:id="rId6"/>
    <sheet name="12" sheetId="13" r:id="rId7"/>
    <sheet name="18" sheetId="11" r:id="rId8"/>
    <sheet name="инф мфрт" sheetId="15" r:id="rId9"/>
    <sheet name="14" sheetId="17" r:id="rId10"/>
    <sheet name="Лист6" sheetId="21" r:id="rId11"/>
    <sheet name="17" sheetId="22" r:id="rId12"/>
  </sheets>
  <definedNames>
    <definedName name="_xlnm._FilterDatabase" localSheetId="2" hidden="1">'03'!$A$13:$K$71</definedName>
    <definedName name="_xlnm._FilterDatabase" localSheetId="5" hidden="1">'11'!$A$13:$K$230</definedName>
    <definedName name="_xlnm._FilterDatabase" localSheetId="6" hidden="1">'12'!$A$13:$K$61</definedName>
    <definedName name="_xlnm._FilterDatabase" localSheetId="9" hidden="1">'14'!$A$4:$L$4</definedName>
    <definedName name="_xlnm._FilterDatabase" localSheetId="11" hidden="1">'17'!$A$7:$M$90</definedName>
    <definedName name="_xlnm._FilterDatabase" localSheetId="7" hidden="1">'18'!$A$10:$I$139</definedName>
    <definedName name="_xlnm._FilterDatabase" localSheetId="1" hidden="1">свод!$A$7:$L$32</definedName>
    <definedName name="APPT" localSheetId="0">ацк!#REF!</definedName>
    <definedName name="FIO" localSheetId="0">ацк!#REF!</definedName>
    <definedName name="SIGN" localSheetId="0">ацк!#REF!</definedName>
    <definedName name="_xlnm.Print_Titles" localSheetId="5">'11'!$3:$5</definedName>
    <definedName name="_xlnm.Print_Titles" localSheetId="6">'12'!$6:$8</definedName>
    <definedName name="_xlnm.Print_Titles" localSheetId="11">'17'!$6:$7</definedName>
    <definedName name="_xlnm.Print_Titles" localSheetId="7">'18'!$3:$5</definedName>
    <definedName name="_xlnm.Print_Titles" localSheetId="1">свод!$4:$7</definedName>
    <definedName name="_xlnm.Print_Area" localSheetId="11">'17'!$A$1:$K$94</definedName>
  </definedNames>
  <calcPr calcId="124519"/>
</workbook>
</file>

<file path=xl/calcChain.xml><?xml version="1.0" encoding="utf-8"?>
<calcChain xmlns="http://schemas.openxmlformats.org/spreadsheetml/2006/main">
  <c r="K95" i="22"/>
  <c r="J95"/>
  <c r="I95"/>
  <c r="H95"/>
  <c r="G95"/>
  <c r="F95"/>
  <c r="K86"/>
  <c r="J86"/>
  <c r="I86"/>
  <c r="H86"/>
  <c r="G86"/>
  <c r="F86"/>
  <c r="G91" l="1"/>
  <c r="H91"/>
  <c r="I91"/>
  <c r="J91"/>
  <c r="K91"/>
  <c r="G92"/>
  <c r="H92"/>
  <c r="I92"/>
  <c r="J92"/>
  <c r="K92"/>
  <c r="G93"/>
  <c r="H93"/>
  <c r="I93"/>
  <c r="J93"/>
  <c r="K93"/>
  <c r="G94"/>
  <c r="H94"/>
  <c r="I94"/>
  <c r="J94"/>
  <c r="K94"/>
  <c r="F92"/>
  <c r="F93"/>
  <c r="F94"/>
  <c r="F91"/>
  <c r="G88"/>
  <c r="H88"/>
  <c r="I88"/>
  <c r="J88"/>
  <c r="K88"/>
  <c r="G89"/>
  <c r="H89"/>
  <c r="I89"/>
  <c r="J89"/>
  <c r="K89"/>
  <c r="F88"/>
  <c r="F89"/>
  <c r="F3" i="17" l="1"/>
  <c r="G3"/>
  <c r="H3"/>
  <c r="I3"/>
  <c r="J3"/>
  <c r="E3"/>
  <c r="I12" i="3" l="1"/>
  <c r="I13"/>
  <c r="I14"/>
  <c r="I15"/>
  <c r="I16"/>
  <c r="I17"/>
  <c r="I20"/>
  <c r="I21"/>
  <c r="I22"/>
  <c r="I23"/>
  <c r="I24"/>
  <c r="I26"/>
  <c r="I27"/>
  <c r="I28"/>
  <c r="I29"/>
  <c r="I30"/>
  <c r="I31"/>
  <c r="I9"/>
  <c r="I10"/>
  <c r="I11"/>
  <c r="I8"/>
  <c r="D68" i="16"/>
  <c r="H11" i="3"/>
  <c r="E24" i="15"/>
  <c r="E8"/>
  <c r="D8"/>
  <c r="D23"/>
  <c r="E23" l="1"/>
  <c r="E25" s="1"/>
  <c r="J12" i="14"/>
  <c r="I12"/>
  <c r="H12"/>
  <c r="G12"/>
  <c r="F12"/>
  <c r="J11"/>
  <c r="I11"/>
  <c r="H11"/>
  <c r="G11"/>
  <c r="F11"/>
  <c r="J10"/>
  <c r="I10"/>
  <c r="J9"/>
  <c r="I9"/>
  <c r="H9"/>
  <c r="G9"/>
  <c r="F9"/>
  <c r="J8"/>
  <c r="I8"/>
  <c r="H8"/>
  <c r="G8"/>
  <c r="F8"/>
  <c r="J6"/>
  <c r="I6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11" s="1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6"/>
  <c r="K75"/>
  <c r="K68"/>
  <c r="K12" s="1"/>
  <c r="K64"/>
  <c r="H63"/>
  <c r="H10" s="1"/>
  <c r="G63"/>
  <c r="G10" s="1"/>
  <c r="F63"/>
  <c r="F10" s="1"/>
  <c r="K62"/>
  <c r="K60"/>
  <c r="K59"/>
  <c r="K58"/>
  <c r="K57"/>
  <c r="K53"/>
  <c r="K52"/>
  <c r="K51"/>
  <c r="K38"/>
  <c r="K33"/>
  <c r="K32"/>
  <c r="K31"/>
  <c r="K8" s="1"/>
  <c r="K27"/>
  <c r="K9" l="1"/>
  <c r="H6"/>
  <c r="F6"/>
  <c r="K63"/>
  <c r="K10" s="1"/>
  <c r="G6"/>
  <c r="K6"/>
  <c r="J12" i="13" l="1"/>
  <c r="I12"/>
  <c r="H12"/>
  <c r="G12"/>
  <c r="F12"/>
  <c r="J11"/>
  <c r="I11"/>
  <c r="H11"/>
  <c r="H19" i="3" s="1"/>
  <c r="G11" i="13"/>
  <c r="G19" i="3" s="1"/>
  <c r="F11" i="13"/>
  <c r="J9"/>
  <c r="I9"/>
  <c r="H9"/>
  <c r="G9"/>
  <c r="F9"/>
  <c r="K59"/>
  <c r="K57"/>
  <c r="K56"/>
  <c r="K55"/>
  <c r="K54"/>
  <c r="K52"/>
  <c r="K11" s="1"/>
  <c r="K49"/>
  <c r="K46"/>
  <c r="K45"/>
  <c r="K44"/>
  <c r="K43"/>
  <c r="K39"/>
  <c r="K38"/>
  <c r="K36"/>
  <c r="K16"/>
  <c r="K15"/>
  <c r="K12" s="1"/>
  <c r="I18" i="3" l="1"/>
  <c r="I19"/>
  <c r="K9" i="13"/>
  <c r="H17" i="6"/>
  <c r="H16"/>
  <c r="H15"/>
  <c r="H18" l="1"/>
  <c r="H14"/>
  <c r="H9" i="11"/>
  <c r="G9"/>
  <c r="F9"/>
  <c r="H8"/>
  <c r="G8"/>
  <c r="I25" i="3" s="1"/>
  <c r="F8" i="11"/>
  <c r="H6"/>
  <c r="G6"/>
  <c r="F6"/>
  <c r="I136"/>
  <c r="I135"/>
  <c r="I128"/>
  <c r="I127"/>
  <c r="I122"/>
  <c r="I119"/>
  <c r="I118"/>
  <c r="I117"/>
  <c r="I116"/>
  <c r="I112"/>
  <c r="I111"/>
  <c r="I110"/>
  <c r="I109"/>
  <c r="I108"/>
  <c r="I107"/>
  <c r="I105"/>
  <c r="I99"/>
  <c r="I98"/>
  <c r="I97"/>
  <c r="I95"/>
  <c r="I93"/>
  <c r="I91"/>
  <c r="I90"/>
  <c r="I72"/>
  <c r="I71"/>
  <c r="I70"/>
  <c r="I68"/>
  <c r="I67"/>
  <c r="I66"/>
  <c r="I64"/>
  <c r="I62"/>
  <c r="I61"/>
  <c r="I58"/>
  <c r="I54"/>
  <c r="I44"/>
  <c r="I43"/>
  <c r="I42"/>
  <c r="I41"/>
  <c r="I39"/>
  <c r="I38"/>
  <c r="I36"/>
  <c r="I35"/>
  <c r="I33"/>
  <c r="I9" l="1"/>
  <c r="I6"/>
  <c r="I8"/>
  <c r="H13" i="6" l="1"/>
  <c r="H12"/>
  <c r="H19"/>
  <c r="G21" l="1"/>
  <c r="F21"/>
  <c r="H20"/>
  <c r="H11"/>
  <c r="H10"/>
  <c r="H9"/>
  <c r="H8"/>
  <c r="H21" l="1"/>
  <c r="G13" i="4"/>
  <c r="F13"/>
  <c r="H12"/>
  <c r="H11"/>
  <c r="H10"/>
  <c r="H9"/>
  <c r="H8"/>
  <c r="H13" l="1"/>
  <c r="J13" i="2" l="1"/>
  <c r="I13"/>
  <c r="H13"/>
  <c r="G13"/>
  <c r="F13"/>
  <c r="E13"/>
</calcChain>
</file>

<file path=xl/sharedStrings.xml><?xml version="1.0" encoding="utf-8"?>
<sst xmlns="http://schemas.openxmlformats.org/spreadsheetml/2006/main" count="4473" uniqueCount="1465">
  <si>
    <t>№ п/п</t>
  </si>
  <si>
    <t>ИТОГО</t>
  </si>
  <si>
    <t xml:space="preserve">Приложение                                                                                                           </t>
  </si>
  <si>
    <t xml:space="preserve">                                                                                                                       к Решению Кукморского  </t>
  </si>
  <si>
    <t xml:space="preserve">                                                                                                                       районного Совета                                </t>
  </si>
  <si>
    <t xml:space="preserve">                                                                                                                       от « ___»           2011 г. №__</t>
  </si>
  <si>
    <t>Перечень мероприятий</t>
  </si>
  <si>
    <t xml:space="preserve">целевой программы Кукморского муниципального района </t>
  </si>
  <si>
    <t>«Доступная среда» на 2011-2015 годы</t>
  </si>
  <si>
    <t>Мероприятия</t>
  </si>
  <si>
    <t>Ответственные</t>
  </si>
  <si>
    <t>Источник финансирования</t>
  </si>
  <si>
    <t>Объем финансирования</t>
  </si>
  <si>
    <t>Сроки реализации</t>
  </si>
  <si>
    <t>1. Организационные мероприятия</t>
  </si>
  <si>
    <t>2011-2015гг.</t>
  </si>
  <si>
    <t>в том числе</t>
  </si>
  <si>
    <t>год</t>
  </si>
  <si>
    <t>1.1.</t>
  </si>
  <si>
    <t>Совершенствование и поддержка базы данных инвалидов в актуальном состоянии</t>
  </si>
  <si>
    <t>УСЗ</t>
  </si>
  <si>
    <t>Текущее финансирование</t>
  </si>
  <si>
    <t>-</t>
  </si>
  <si>
    <t>2011-2015 гг.</t>
  </si>
  <si>
    <t>1.2.</t>
  </si>
  <si>
    <t>Ведение учета потребностей инвалидов и осуществление контроля за реализацией индивидуальной программы реабилитации</t>
  </si>
  <si>
    <t>УСЗ, ЦРБ,ФСС</t>
  </si>
  <si>
    <t>1.3.</t>
  </si>
  <si>
    <t>Обеспечение инвалидов и ветеранов техническими средствами реабилитации:</t>
  </si>
  <si>
    <t>УСЗ, ЦРБ</t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</si>
  <si>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>протезно-ортопедическими изделиями;</t>
    </r>
  </si>
  <si>
    <t>Бюджет РФ</t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</si>
  <si>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>слуховыми аппаратами;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</si>
  <si>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>инвалидными колясками.</t>
    </r>
  </si>
  <si>
    <t>1.4.</t>
  </si>
  <si>
    <t>Обеспечение инвалидов санаторно-курортными путевками</t>
  </si>
  <si>
    <t>УСЗ, ФСС</t>
  </si>
  <si>
    <t>1.5.</t>
  </si>
  <si>
    <t xml:space="preserve">Организация работы по оздоровлению инвалидов в реабилитационных центрах Министерства труда, занятости и социальной защиты РТ </t>
  </si>
  <si>
    <t>Бюджет РТ</t>
  </si>
  <si>
    <t>1.6.</t>
  </si>
  <si>
    <t>Расширение спектра услуг социальной реабилитации людей с ограниченными возможностями на базе социально-реабилитационного отделения ЦСОН:</t>
  </si>
  <si>
    <t>ЦСОН «Тылсым»</t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</si>
  <si>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>оснащение бытовой комнаты для обучения социально-бытовой адаптации инвалидов;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</si>
  <si>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>приобретение сенсорной комнаты;</t>
    </r>
  </si>
  <si>
    <t>Внебюджетные источники</t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</si>
  <si>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>приобретение оборудования для зала лечебной физкультуры;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</si>
  <si>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>оснащение мастерской ручных ремесел для кабинета инструктора по трудотерапии.</t>
    </r>
  </si>
  <si>
    <t>1.7.</t>
  </si>
  <si>
    <t xml:space="preserve">Работа оздоровительных групп «Здоровье», «Профилактика остеохандроза»  </t>
  </si>
  <si>
    <t>Баготворительная помощь юридических и физических лиц</t>
  </si>
  <si>
    <t>1.8..</t>
  </si>
  <si>
    <t>Проведение Сабантуя для  инвалидов и детей-инвалидов</t>
  </si>
  <si>
    <t>ЦСОН «Тылсым», Реабилитационный центр для детей и подростков с ограниченными возможностями «Милосердие» (РЦ «Милосердие»)</t>
  </si>
  <si>
    <t>Благотворительная помощь юридических и физических лиц</t>
  </si>
  <si>
    <t>1.9.</t>
  </si>
  <si>
    <t>Организация работы клубов для пожилых и инвалидов «Ветеран», «Молодой пенсионер»</t>
  </si>
  <si>
    <t>1.10.</t>
  </si>
  <si>
    <t>Организация оздоровления детей-инвалидов, частоболеющих детей в санаториях и лагерях РТ</t>
  </si>
  <si>
    <t>1.11.</t>
  </si>
  <si>
    <t>Социальная и медико-социальная помощь инвалидам, детям-инвалидам в реабилитационном центре для детей и подростков с ограниченными возможностями, в ЦСОН, организация социально-бытового, медицинского и культурного обслуживания</t>
  </si>
  <si>
    <t>РЦ «Милосердие»</t>
  </si>
  <si>
    <t>1.12.</t>
  </si>
  <si>
    <t xml:space="preserve">Организация работы по профессиональной ориентации детей-инвалидов в профессиональных мастерских РЦ </t>
  </si>
  <si>
    <t>1.13.</t>
  </si>
  <si>
    <t>Участие в республиканских и районных спортивных соревнованиях и фестивалях инвалидов команды «Аргамак»</t>
  </si>
  <si>
    <t>Команда инвалидов «Аргамак» при ЦСОН</t>
  </si>
  <si>
    <t>Местный бюджет</t>
  </si>
  <si>
    <t>1.14.</t>
  </si>
  <si>
    <t>Приобретение спортивного инвентаря и оборудования по видам спорта, наиболее доступным для инвалидов (шахматы, шашки, настольный теннис).</t>
  </si>
  <si>
    <t>УДМС</t>
  </si>
  <si>
    <t>1.15.</t>
  </si>
  <si>
    <t>Обучение и введение штата специального тренера и медицинского работника для обслуживания инвалидов</t>
  </si>
  <si>
    <t>1.16.</t>
  </si>
  <si>
    <t>Содействие в трудоустройстве инвалидов,  признанных в установленном порядке безработными .</t>
  </si>
  <si>
    <t xml:space="preserve"> Центр занятости</t>
  </si>
  <si>
    <t>2011г.</t>
  </si>
  <si>
    <t>1.17.</t>
  </si>
  <si>
    <t>Содействие в  организации временной занятости инвалидов,  признанных в установленном порядке безработными</t>
  </si>
  <si>
    <t>2. Градостроительство и архитектура</t>
  </si>
  <si>
    <t>2.1.</t>
  </si>
  <si>
    <t>Осуществление контроля за соблюдением требований потребностей инвалидов и маломобильных групп населения:</t>
  </si>
  <si>
    <t>Отдел технического надзора, роспотребнадзор</t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</si>
  <si>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>при планировке городских и сельских поселений;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</si>
  <si>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>при проектировании, согласовании, утверждении градостроительной проектной документации, а также строительстве и приеме в эксплуатацию объектов социальной инфраструктуры и жилых  домов инвалидов.</t>
    </r>
  </si>
  <si>
    <t>2.2.</t>
  </si>
  <si>
    <t>Установка пандусов и навесов над ними, поручней, резиновых дорожек, устранение порогов в существующих зданиях и сооружениях; демонтаж туалетов; расширение дверных проемов и замена дверей для свободного доступа инвалидов.</t>
  </si>
  <si>
    <t>Исполнительный комитет (Управление пенсионным фондом)</t>
  </si>
  <si>
    <r>
      <t>Бюджет РТ,</t>
    </r>
    <r>
      <rPr>
        <sz val="12"/>
        <color rgb="FF000000"/>
        <rFont val="Times New Roman"/>
        <family val="1"/>
        <charset val="204"/>
      </rPr>
      <t xml:space="preserve"> РФ</t>
    </r>
  </si>
  <si>
    <t>Районный Совет</t>
  </si>
  <si>
    <t>Спортивные школы и клубы («Зилант», «Олимп», «Ялкын»)</t>
  </si>
  <si>
    <t>ЦРБ</t>
  </si>
  <si>
    <t>Торговые предприятия</t>
  </si>
  <si>
    <t>Средства предприятия</t>
  </si>
  <si>
    <t>2013-2015</t>
  </si>
  <si>
    <t>Отделение Сбербанка</t>
  </si>
  <si>
    <t>2011-2015</t>
  </si>
  <si>
    <t>образовательные учреждения</t>
  </si>
  <si>
    <t>учреждения культуры</t>
  </si>
  <si>
    <t>2.3.</t>
  </si>
  <si>
    <t>Установка светофорных объектов со звуковым устройством для незрячих людей в пгт.Кукмор</t>
  </si>
  <si>
    <t>Государственная инспекция безопасности дорожного движения, Исполком п.г.т.Кукмор</t>
  </si>
  <si>
    <t>Бюджет РТ, РФ</t>
  </si>
  <si>
    <t>2012-2014 гг.</t>
  </si>
  <si>
    <t>2.4.</t>
  </si>
  <si>
    <t>Устройство тротуаров и пешеходных переходов в пгт. Кукмор для пользования инвалидами, передвигающимися в креслах-колясках</t>
  </si>
  <si>
    <t>Исполком  п.г.т.Кукмор</t>
  </si>
  <si>
    <t>2.5.</t>
  </si>
  <si>
    <t>Оснащение противоскользящими покрытиями путей подхода инвалидов и других мобильных групп населения к объектам социальной инфраструктуры</t>
  </si>
  <si>
    <t xml:space="preserve">Исполком </t>
  </si>
  <si>
    <t>2.6.</t>
  </si>
  <si>
    <t xml:space="preserve">Пуск и наладка  специальных лифтов для инвалидов-колясочников и тяжелобольных в  терапевтическом корпусе  и поликлинике ЦРБ </t>
  </si>
  <si>
    <t>Внебюджетные средства</t>
  </si>
  <si>
    <t>2011-2012 гг.</t>
  </si>
  <si>
    <t>2.7.</t>
  </si>
  <si>
    <t xml:space="preserve">Возведение пристроя в Реабилитационном центре «Милосердие» </t>
  </si>
  <si>
    <t>Бюджет РФ, РТ</t>
  </si>
  <si>
    <t>2012 г.</t>
  </si>
  <si>
    <t>2.8.</t>
  </si>
  <si>
    <t>Установка  лифта для инвалидов –колясочников в РЦ</t>
  </si>
  <si>
    <t>2012г.</t>
  </si>
  <si>
    <t>2.9.</t>
  </si>
  <si>
    <t xml:space="preserve">Устройство приемного покоя и отделения скорой помощи с учетом свободного  доступа инвалидов в рамках Программы модернизации по системе здравоохранения </t>
  </si>
  <si>
    <t>3. Общественный транспорт</t>
  </si>
  <si>
    <t>3.1.</t>
  </si>
  <si>
    <t>Предусмотрение мест парковки специальных транспортных средств инвалидов на привокзальных площадях, возле  районного дома культуры, УСЗ, реабилитационного центра, возле магазина «Зайди»</t>
  </si>
  <si>
    <t>РОВД, Государственная инспекция безопасности дорожного движения, Исполком</t>
  </si>
  <si>
    <t>4. Информационное обеспечение инвалидов</t>
  </si>
  <si>
    <t>4.1.</t>
  </si>
  <si>
    <t>Обучение детей-инвалидов компьютерной грамотности в компьютерном классе РЦ</t>
  </si>
  <si>
    <t>2014 гг.</t>
  </si>
  <si>
    <t>4.2.</t>
  </si>
  <si>
    <t>Обучение  инвалидов и пенсионеров по программе  «Компьютерный ликбез» на базе общеобразовательных школ</t>
  </si>
  <si>
    <t>РОО (ИМЦ), УСЗ</t>
  </si>
  <si>
    <t>2012-2015 гг.</t>
  </si>
  <si>
    <t>Наименование программы</t>
  </si>
  <si>
    <t>Код программмы</t>
  </si>
  <si>
    <t>О предусмотренных средствах по муниципальным программам в бюджете района на 2012 год</t>
  </si>
  <si>
    <t>рублей</t>
  </si>
  <si>
    <t>Предусмотрено на текущий год</t>
  </si>
  <si>
    <t>программой</t>
  </si>
  <si>
    <t>бюджетом</t>
  </si>
  <si>
    <t>отклонение</t>
  </si>
  <si>
    <t>Целевая программа Кукморского муниципального района 
«Доступная среда» на 2011-2015 годы</t>
  </si>
  <si>
    <t>Комплексная программа по профилактике правонарушений в Кукморском муниципальном районе Республики Татарстан на 2011-2014 годы</t>
  </si>
  <si>
    <t>Развитие сети дошкольных образовательных учреждений Кукморского муниципального района на 2011-2012 годы</t>
  </si>
  <si>
    <t>Наименование мероприятия</t>
  </si>
  <si>
    <t>установка счетчика тепла в  ДОУ пгт Кукмор</t>
  </si>
  <si>
    <t>Развитие сети общеобразовательных учреждений Кукморского муниципального района на 2011-2012 годы</t>
  </si>
  <si>
    <t>0980201</t>
  </si>
  <si>
    <t>Муниципальная адресная программа по проведению капитального ремонта многоквартирных домов, расположенных на территории Кукморского муниципального района, на 2012 год</t>
  </si>
  <si>
    <t>Благоустройство мест захоронений на территории Кукморского муниципального района РТ на 2011-2015 гг</t>
  </si>
  <si>
    <t>Ограждение территории мест захоронения пгт.Кукмор</t>
  </si>
  <si>
    <t>Развитие физической культуры, спорта в Кукморском муниципальном районе на 2009-2013 годы</t>
  </si>
  <si>
    <t xml:space="preserve">Программа по формированию здорового образа жизни, снижению потребления алкогольной продукции, пива и табака среди населения Кукморского муниципального района на 2011 - 2015 годы </t>
  </si>
  <si>
    <t>КЦСР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</si>
  <si>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</si>
  <si>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</si>
  <si>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</si>
  <si>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</si>
  <si>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</si>
  <si>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</si>
  <si>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</si>
  <si>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</si>
  <si>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</si>
  <si>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</si>
  <si>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</si>
  <si>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</si>
  <si>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</si>
  <si>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4200400</t>
  </si>
  <si>
    <t>4210500</t>
  </si>
  <si>
    <t>электромонтажные работы МБДОУ с.Ядыгерь</t>
  </si>
  <si>
    <t>электромонтажные работы МБДОУ пгт Кукмор №6 "Радуга"</t>
  </si>
  <si>
    <t>4100106</t>
  </si>
  <si>
    <t>капитальный ремонт здания Лубянской средней школы с размещение детского сада</t>
  </si>
  <si>
    <t>электромонтажные работы Кукморская гимназия №1</t>
  </si>
  <si>
    <t>6000407</t>
  </si>
  <si>
    <t>Капитальный ремонт жилого фонда</t>
  </si>
  <si>
    <t>Участие в соревнованиях, приобретение оборудования, штат тренера</t>
  </si>
  <si>
    <t>Программа информатизации органов местного самоуправления Кукморского района на 2011 – 2013 годы</t>
  </si>
  <si>
    <t>установка счетчиков тепла</t>
  </si>
  <si>
    <t>установка счетчиков воды</t>
  </si>
  <si>
    <t>Районная целевая программа «Повышение безопасности дорожного движения в Кукморском муниципальном районе на 2012 г»</t>
  </si>
  <si>
    <t>Муниципальная программа Кукморского муниципального района «Охрана окружающей среды» на 2012-2015 годы</t>
  </si>
  <si>
    <t>Проведение мероприятий</t>
  </si>
  <si>
    <t>15</t>
  </si>
  <si>
    <t>16</t>
  </si>
  <si>
    <t>17</t>
  </si>
  <si>
    <t>18</t>
  </si>
  <si>
    <t>19</t>
  </si>
  <si>
    <t>Создание районной межведомственной комиссии по патриотическому воспитанию и увековечению памяти защитников Отечества</t>
  </si>
  <si>
    <t>Исполнительный комитет</t>
  </si>
  <si>
    <t>Привлечение к участию в патриотическом воспитании молодежи ветеранских организаций, трудовых коллективов предприятий и учреждений</t>
  </si>
  <si>
    <t>Укрепление учебно-методической и материально-технической базы подростковых клубов  спортивной  и прочей направленности «Ялкын» и «Атлант»</t>
  </si>
  <si>
    <t>2013г.</t>
  </si>
  <si>
    <t>УО, УДМС, УК</t>
  </si>
  <si>
    <t>Проведение добровольческих акций по облагораживанию территорий обелисков, ремонту памятников с привлечением волонтеров</t>
  </si>
  <si>
    <t>УСЗ (по согласованию)</t>
  </si>
  <si>
    <t>Налаживание дружеских связей с военно-патриотическими клубами Республики Татарстан</t>
  </si>
  <si>
    <t>УДМС, УО</t>
  </si>
  <si>
    <t>Организация месячника, посвященного Дню защитника Отечества</t>
  </si>
  <si>
    <t>УДМС, УО, УК; УСЗ (по согласованию)</t>
  </si>
  <si>
    <t>2011-2013гг.</t>
  </si>
  <si>
    <t>УДМС, УК</t>
  </si>
  <si>
    <t>Организация  встреч детей и молодежи с ветеранами войны, воинами запаса</t>
  </si>
  <si>
    <t>Проведение концертов молодых исполнителей  для ветеранов войны и тыла «Молодые – ветеранам»</t>
  </si>
  <si>
    <t>УК, УДМС, УО</t>
  </si>
  <si>
    <t>Организация районных этапов и участие в республиканских военно-спортивных играх «Зарница», «Школа безопасности», «Аргамак», «Безопасное колесо», слете военно-патриотических клубов.</t>
  </si>
  <si>
    <t>Молодёжно-патриотические акции по вручению паспортов «Я-гражданин России».</t>
  </si>
  <si>
    <t>УДМС, УО; отделение УФМС России по РТ в Кукморском районе (по согласованию)</t>
  </si>
  <si>
    <t>Участие в районном конкурсе, республиканском слете школьных формирований по охране общественного порядка</t>
  </si>
  <si>
    <t>УО, УДМС</t>
  </si>
  <si>
    <t>УДМС, МУ «Центр «Форпост»</t>
  </si>
  <si>
    <t xml:space="preserve">Проведение  среди молодежи районных соревнований по различным видам спорта памяти ветеранов ВОВ  </t>
  </si>
  <si>
    <t>Участие во Всероссийском конкурсе «Растим патриотов России».</t>
  </si>
  <si>
    <t>Организация встречи с несовершеннолетними, состоящими на учете в ПДН на темы « Кто я? Какой я?»,  «Я среди людей, люди вокруг меня».</t>
  </si>
  <si>
    <t xml:space="preserve">  ГАУСО «ЦСОН «Тылсым» (по согласованию)</t>
  </si>
  <si>
    <t xml:space="preserve">Участие несовершеннолетних, состоящих на учете в ОСПСиД, в праздничном мероприятие, посвященном </t>
  </si>
  <si>
    <t xml:space="preserve"> Встреча несовершеннолетних «группы риска»  с помощником прокурора в рамках Дня Конституции России</t>
  </si>
  <si>
    <t>Встреча несовершеннолетних «группы риска» с ветеранами чеченских, афганских войн</t>
  </si>
  <si>
    <t>Акция «Доброе сердце растопит снег».</t>
  </si>
  <si>
    <t>Мероприятие, посвященное  Дню Единства  с несовершеннолетними, состоящими на учете в ОСПСиД на тему «Обычаи и традиции моей страны»</t>
  </si>
  <si>
    <t>Военно-спортивная игра «А, ну-ка, парни!» среди несовершеннолетних «группы риска»</t>
  </si>
  <si>
    <t>Благоустройство памятника участникам войны в микрорайоне «Таишево»</t>
  </si>
  <si>
    <t>Акция «Ветеран живет рядом» (поздравление ветеранов ВОВ)</t>
  </si>
  <si>
    <t>Встреча с несовершеннолетними и из семей СОП и их родителями на тему  «Судьба семьи в судьбе страны».</t>
  </si>
  <si>
    <t xml:space="preserve">Экскурсии в краеведческий  музей с несовершеннолетними состоящими в ОСПСиД </t>
  </si>
  <si>
    <t>Экскурсия с несовершеннолетними из семей СОП по историческим местам Татарстана: Раифский монастырь, мечеть Кул Шариф;</t>
  </si>
  <si>
    <t>Детский праздник, приуроченный ко Дню Республики Татарстан «Счастливое детство – будущее Татарстана»</t>
  </si>
  <si>
    <t>социальный приют для детей и подростков (по согласованию)</t>
  </si>
  <si>
    <t>Операция «Твой подарок ветерану»: изготовление поделок в мастерской соцприюта руками воспитанников</t>
  </si>
  <si>
    <t>Уборка территории памятника – обелиска павшим на поле боя, прилегающей к русскому кладбищу</t>
  </si>
  <si>
    <t>Изготовление поздравительных открыток руками воспитанников в мастерской соцприюта в преддверии Дня Победы</t>
  </si>
  <si>
    <t>Экскурсия в краеведческий музей пгт Кукмор «Памятная книга человечества», возложение цветов к обелиску  в парке Победы</t>
  </si>
  <si>
    <t>Конкурс рисунков «Эхо Великой Отечественной войны»</t>
  </si>
  <si>
    <t>Оформление стенда «Кукмор в годы войны»</t>
  </si>
  <si>
    <t>Восстановление списка сотрудников, работавших в здании приюта в годы войны</t>
  </si>
  <si>
    <t>Подготовка презентации «След ВОВ», посвященной 66-летию Дня Победы</t>
  </si>
  <si>
    <t>Участие в военно-патриотической игре «Робинзон», проводимой под патронажем МТЗ и СЗ РТ</t>
  </si>
  <si>
    <t>Участие в военно-патриотическом конкурсе «На пути к Победе», проводимом под патронажем МТЗ и СЗ РТ</t>
  </si>
  <si>
    <t>УДМС, УО, УК, РВК (по согласованию)</t>
  </si>
  <si>
    <t>Организация посещения подшефной войсковой части №55498 в г. Кизнере с целью знакомства с жизнью и бытом  военнослужащих, проходящих службу по призыву</t>
  </si>
  <si>
    <t>Исполнительный комитет, УО, УДМС;  РВК (по согласованию)</t>
  </si>
  <si>
    <t>Проведение бесед, лекций военно-патриотической направленности с гражданами при проведении первоначальной постановки на воинский учет, во время призывной кампании, в учебных заведениях и подростковых клубах</t>
  </si>
  <si>
    <t>УДМС, РВК, УСЗ (по согласованию)</t>
  </si>
  <si>
    <t>Проведение районных соревнований по военно-прикладным видам спорта среди призывной и допризывной молодежи</t>
  </si>
  <si>
    <t>УДМС, РВК (по согласованию)</t>
  </si>
  <si>
    <t>Участие команды района в республиканских спартакиадах по военно-прикладным  и спортивно-техническим видам спорта</t>
  </si>
  <si>
    <t>Организация и проведение торжественного ритуала принятия клятвы кадета, юного спасателя  в музеях, у обелисков и памятников с приглашением молодежи допризывного возраста,  ветеранов, родителей</t>
  </si>
  <si>
    <t>РВК, УО, УДМС, Совет ветеранов (по согласованию)</t>
  </si>
  <si>
    <t>Мероприятие с несовершеннолетними, состоящими на учете в ПДН «Есть такая профессия - Родину защищать»</t>
  </si>
  <si>
    <t>Встреча несовершеннолетних «группы риска» с представителями военного комиссариата»</t>
  </si>
  <si>
    <t>Экскурсия в военно-патриотический клуб «Эдельвейс» (г. Вятские Поляны Кировской области) несовершеннолетних состоящих на учете в ПДН, группы риска.</t>
  </si>
  <si>
    <t>Реабилитационный центр для детей с ограниченными возможностями «Милосердие» (по согласованию)</t>
  </si>
  <si>
    <t>Знакомство с творчеством поэтов и писателей Татарстана.</t>
  </si>
  <si>
    <t>Изучение национального песенного творчества на музыкальных занятиях и применение в музыкально-развлекательных мероприятиях</t>
  </si>
  <si>
    <t>Участие специалистов в семинарах, тренингах, «круглых столах» посвященных патриотическому воспитанию молодежи.</t>
  </si>
  <si>
    <t>Участие в республиканских семинарах-совещаниях специалистов, работающих в области патриотического воспитания</t>
  </si>
  <si>
    <t>УДМС, УО, РВК (по согласованию)</t>
  </si>
  <si>
    <t>Организация цикла радиопередач, газетных публикаций, посвященных патриотическому и гражданскому воспитанию детей и молодежи, с участием военнослужащих, молодежи призывного возраста, ветеранов</t>
  </si>
  <si>
    <t>СМИ, УО, РВК (по согласованию), УДМС</t>
  </si>
  <si>
    <t>Размещение  рекламных щитов, стендов и плакатов патриотической направленности на улицах, в учебных заведениях, на предприятиях</t>
  </si>
  <si>
    <t>Исполнительный комитет, администрации предприятий (по согласованию), учебных заведений</t>
  </si>
  <si>
    <t>Распространение  среди молодежи наглядных пособий, плакатов, вымпелов,  отражающих патриотическую символику, дисков с песнями на патриотическую тематику</t>
  </si>
  <si>
    <t>Организация показа художественных и документальных военно-исторических фильмов для учащихся и молодежи</t>
  </si>
  <si>
    <t>УО, УК, УДМС</t>
  </si>
  <si>
    <t>Участие в республиканских совещаниях руководителей военно-патриотических кружков, поисковых отрядов и др.</t>
  </si>
  <si>
    <t>Проведение встреч участников поисковых объединений с ветеранами войны, журналистами.</t>
  </si>
  <si>
    <t>УО, УДМС, поисковые отряды, Совет ветеранов, СМИ (по согласованию)</t>
  </si>
  <si>
    <t>Организация волонтерского (добровольческого) движения по оказанию помощи ветеранам и вдовам погибших и умерших участников Великой Отечественной войны, локальных войн и конфликтов</t>
  </si>
  <si>
    <t>УДМС, УО, УСЗ (по согласованию)</t>
  </si>
  <si>
    <t>Организация экскурсий для активистов общественных объединений, членов поисковых отрядов по городам и районам Республики Татарстан в места боевой и трудовой славы (посещение музеев, обелисков  и др)</t>
  </si>
  <si>
    <t>УДМС, УК, УО</t>
  </si>
  <si>
    <t>Проведение конкурса на лучшее знание государственных символов России и Республики Татарстан, символов Кукморского муниципального района среди учащихся</t>
  </si>
  <si>
    <t>УДМС, УО, УК</t>
  </si>
  <si>
    <t>Оснащение образовательных учреждений, учреждений культуры, социальной защиты, подростковых клубов  российской, татарстанской и районной символикой</t>
  </si>
  <si>
    <t>УО, УК, УДМС, УСЗ (по согласованию)</t>
  </si>
  <si>
    <t>Патриотическое  воспитание детей и молодежи Кукморского муниципального района Республики Татарстан на 2011-2013 годы</t>
  </si>
  <si>
    <t>20</t>
  </si>
  <si>
    <t>переоборудование школьного автобуса МБОУ СОШ с.Нырья</t>
  </si>
  <si>
    <t>мягкий инвентарь МБОУ СОШ с.Сардекбаш</t>
  </si>
  <si>
    <t>21</t>
  </si>
  <si>
    <t>7952100</t>
  </si>
  <si>
    <t>22</t>
  </si>
  <si>
    <t>23</t>
  </si>
  <si>
    <t>Программа благоустройства территории поселений</t>
  </si>
  <si>
    <t>6000101, 6000201, 6000301, 6000401, 6000501</t>
  </si>
  <si>
    <t>5129703</t>
  </si>
  <si>
    <t>0920310</t>
  </si>
  <si>
    <t>0920315</t>
  </si>
  <si>
    <t>0920322</t>
  </si>
  <si>
    <t>0920323</t>
  </si>
  <si>
    <t>повышение зарплаты медработникам</t>
  </si>
  <si>
    <t xml:space="preserve">4. Мероприятия Программы "Патриотическое воспитание детей и молодежи Кукморского муници-пального района на 2011 - 2013 годы"
</t>
  </si>
  <si>
    <t>Исполнитель</t>
  </si>
  <si>
    <t>Срок исполнения</t>
  </si>
  <si>
    <t>Способ, источник финансирования</t>
  </si>
  <si>
    <t>Финансирование по годам</t>
  </si>
  <si>
    <t>2012г</t>
  </si>
  <si>
    <t>итого</t>
  </si>
  <si>
    <t>1.</t>
  </si>
  <si>
    <t xml:space="preserve"> Модернизация системы патриотического воспитания</t>
  </si>
  <si>
    <t>Совершенствование инфраструктуры патриотического  воспитания</t>
  </si>
  <si>
    <t>1.1</t>
  </si>
  <si>
    <t>1.2</t>
  </si>
  <si>
    <t>1.3</t>
  </si>
  <si>
    <t xml:space="preserve">Ежегодно </t>
  </si>
  <si>
    <t>1.4</t>
  </si>
  <si>
    <t>Организация и проведение районных конкурсов: - на лучшее знание истории родного края, государственных символов РФ и РТ;</t>
  </si>
  <si>
    <t>1.5</t>
  </si>
  <si>
    <t>УДМС, УО; УСЗ (по согласованию)</t>
  </si>
  <si>
    <t>1.6</t>
  </si>
  <si>
    <t>1.7</t>
  </si>
  <si>
    <t>1.8</t>
  </si>
  <si>
    <t xml:space="preserve">Организация районных  конкурсов, фестивалей: 
- на лучший спектакль на патриотическую тему;
- смотр – конкурс художественного слова, по-священного Дню рождения поэта-героя М.Джалиля
- фестиваль военно – патриотической песни, посвященный Дню защитника Отечества
- конкурс рисунков и творческих работ на ге-роико-патриотическую тему
</t>
  </si>
  <si>
    <t>УДМС, УК; УСЗ (по согласованию)</t>
  </si>
  <si>
    <t>1.9</t>
  </si>
  <si>
    <t>Ежегодно</t>
  </si>
  <si>
    <t>1.10</t>
  </si>
  <si>
    <t>1.11</t>
  </si>
  <si>
    <t>УО, УДМС.  РВК (по согласованию)</t>
  </si>
  <si>
    <t>1.12</t>
  </si>
  <si>
    <t>1.13</t>
  </si>
  <si>
    <t>1.14</t>
  </si>
  <si>
    <t>Участие в районной,  республиканской спартакиаде молодежных формирований по охране общественного порядка</t>
  </si>
  <si>
    <t>1.15</t>
  </si>
  <si>
    <t>1.16</t>
  </si>
  <si>
    <t>1.17</t>
  </si>
  <si>
    <t>1.18</t>
  </si>
  <si>
    <t>1.19</t>
  </si>
  <si>
    <t>В рамках проведения групповых занятий «Подросток и закон»  проведение конкурса презентации «Я гражданин России»;конкурс видеорепортажей «Мои права»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</si>
  <si>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</si>
  <si>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</si>
  <si>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</si>
  <si>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</si>
  <si>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</si>
  <si>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</si>
  <si>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</si>
  <si>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</si>
  <si>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</si>
  <si>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</si>
  <si>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</si>
  <si>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Экскурсия с несовершеннолетними из семей СОП по историческим местам Татарстана: г. Елабуга; музей  «Дружбы народов</t>
  </si>
  <si>
    <t>1.31</t>
  </si>
  <si>
    <t>Экскурсия с несовершеннолетними из семей СОП по историческим местам Татарстана: с.Ципья; г. Булгар.</t>
  </si>
  <si>
    <t>1.32</t>
  </si>
  <si>
    <t>1.33</t>
  </si>
  <si>
    <t>Цикл бесед на тему: «Вспомним героев своих»: - 22 июня 1941 г. – начало войны, - Этот день мы приближали, как могли, День Победы,  Операция «Твой подарок ветерану»: изготовление поделок в мастерской соцприюта руками воспитанников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</si>
  <si>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</si>
  <si>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</si>
  <si>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</si>
  <si>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</si>
  <si>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</si>
  <si>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</si>
  <si>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</si>
  <si>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</si>
  <si>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</si>
  <si>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</si>
  <si>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2.</t>
  </si>
  <si>
    <t>Мероприятия по допризывной подготовке граждан к военной службе</t>
  </si>
  <si>
    <t>Военно-профессиональное ориентирование молодежи, ее подготовка к военной службе</t>
  </si>
  <si>
    <t>2.1</t>
  </si>
  <si>
    <t xml:space="preserve">Организация мероприятий по привлечению юношей к военной службе в рядах ВС РФ:  районный праздник «День призывника», профессионально-психологический отбор, встречи  с курсантами военно-учебных заведений, мероприятия, связанные с организацией призыва
</t>
  </si>
  <si>
    <t>Районный бюджет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</si>
  <si>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</si>
  <si>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</si>
  <si>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</si>
  <si>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</si>
  <si>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</si>
  <si>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</si>
  <si>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</si>
  <si>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</si>
  <si>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</si>
  <si>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 xml:space="preserve">День Защитника Отечества:
-встреча с военнослужащими;
-«Сильные, смелые, ловкие» 
-спортивная эстафета
</t>
  </si>
  <si>
    <t>2.11</t>
  </si>
  <si>
    <t xml:space="preserve">Изучение национальных традиций, обычаев на-родов, проживающих в Татарстане:
-групповые занятия;
-экскурсии в исторический музей пгт Кукмор;
-посещение выставок на данную тематику в ДШИ
</t>
  </si>
  <si>
    <t>2.12</t>
  </si>
  <si>
    <t>2.13</t>
  </si>
  <si>
    <t xml:space="preserve">Мероприятия, посвященные Дню Победы:
-чествование ветеранов ВОВ;
-экскурсия в Парк Победы, возложение цветов к Вечному огню.
</t>
  </si>
  <si>
    <t>2.14</t>
  </si>
  <si>
    <t xml:space="preserve">Организация и проведение национальных праздников для детей-инвалидов: 
-Масленица
-Сабантуй
-Сюмбель.
</t>
  </si>
  <si>
    <t>2.15</t>
  </si>
  <si>
    <t>День Республики «Процветай, мой Татарстан!» -  концерт, силами детей с ограниченными воз-можностями</t>
  </si>
  <si>
    <t>2.16</t>
  </si>
  <si>
    <t>3.</t>
  </si>
  <si>
    <t>Информационное, научно-теоретическое и методическое обеспечение в области патриотического воспитания</t>
  </si>
  <si>
    <t xml:space="preserve">Совершенствование направлений и форм работы по патриотическому  воспитанию молодежи, организация подготовки, переподготовки и повышения </t>
  </si>
  <si>
    <t>квалификации специалистов</t>
  </si>
  <si>
    <t>3.1</t>
  </si>
  <si>
    <t>3.2</t>
  </si>
  <si>
    <t>3.3</t>
  </si>
  <si>
    <t>3.4</t>
  </si>
  <si>
    <t>3.5</t>
  </si>
  <si>
    <t>УО, УДМС, РВК (по согласованию)</t>
  </si>
  <si>
    <t>3.6</t>
  </si>
  <si>
    <t>4.</t>
  </si>
  <si>
    <t xml:space="preserve"> Координация деятельности общественных организаций (объединений)</t>
  </si>
  <si>
    <t>4.1</t>
  </si>
  <si>
    <t>4.2</t>
  </si>
  <si>
    <t>4.3</t>
  </si>
  <si>
    <t>4.4</t>
  </si>
  <si>
    <t>5.</t>
  </si>
  <si>
    <t>ОРГАНИЗАЦИЯ МАССОВЫХ МЕРОПРИЯТИЙ С МОЛОДЕЖЬЮ</t>
  </si>
  <si>
    <t>Республиканские мероприятия</t>
  </si>
  <si>
    <t>5.1</t>
  </si>
  <si>
    <t>Республиканский конкурс "Дулкыннар"</t>
  </si>
  <si>
    <t>5.2</t>
  </si>
  <si>
    <t>Участие в Республиканской Елке</t>
  </si>
  <si>
    <t>Районные мероприятия</t>
  </si>
  <si>
    <t>5.3</t>
  </si>
  <si>
    <t>Районный конкурс театрального творчества среди детей и молодежи</t>
  </si>
  <si>
    <t>5.4</t>
  </si>
  <si>
    <t>Проведение соревнований среди военно-патриотических клубов</t>
  </si>
  <si>
    <t>5.5</t>
  </si>
  <si>
    <t>Районный конкурс исполнителей военно-патриотической песни среди молодежи</t>
  </si>
  <si>
    <t>5.6</t>
  </si>
  <si>
    <t>Районный конкурс художественного слова, посвященный Дню рождения Мусы Джалиля</t>
  </si>
  <si>
    <t>5.7</t>
  </si>
  <si>
    <t>Районный фестиваль самодеятельного творчества учащейся молодежи "Студенческая зима-2011"</t>
  </si>
  <si>
    <t>5.8</t>
  </si>
  <si>
    <t>Районные соревнования по военно-прикладным видам спорта среди юношей, подлежащих призыву в ВС</t>
  </si>
  <si>
    <t>5.9</t>
  </si>
  <si>
    <t>Фестиваль эстрадного искусства "Созвездие"</t>
  </si>
  <si>
    <t>5.10</t>
  </si>
  <si>
    <t>Конкурс "Юные дарования" среди детей дошкольного возраста</t>
  </si>
  <si>
    <t>5.11</t>
  </si>
  <si>
    <t>Районные игры КВН</t>
  </si>
  <si>
    <t>5.12</t>
  </si>
  <si>
    <t>Районный конкурс "Навруз чибэре"</t>
  </si>
  <si>
    <t>5.13</t>
  </si>
  <si>
    <t xml:space="preserve">Районный конкурс среди молодых пар "Пар кугэрчен-2011"  </t>
  </si>
  <si>
    <t>5.14</t>
  </si>
  <si>
    <t>Районный конкурс исполнителей русской песни среди молодежи</t>
  </si>
  <si>
    <t>5.15</t>
  </si>
  <si>
    <t>Месячник по профилактике наркомании, пьянства, табакокурения среди молодежи</t>
  </si>
  <si>
    <t>5.16</t>
  </si>
  <si>
    <t>Конкурс начинающих журналистов "Алтын калям" - "Золотое перо"</t>
  </si>
  <si>
    <t>5.17</t>
  </si>
  <si>
    <t>Районный праздник "День призывника"</t>
  </si>
  <si>
    <t>5.18</t>
  </si>
  <si>
    <t>Районный конкурс ЮИД "Безопасное колесо"</t>
  </si>
  <si>
    <t>5.19</t>
  </si>
  <si>
    <t>Детский благотворительный концерт</t>
  </si>
  <si>
    <t>5.20</t>
  </si>
  <si>
    <t>Районные мероприятия в рамках весенней и осенней призывной кампании</t>
  </si>
  <si>
    <t>5.21</t>
  </si>
  <si>
    <t>Традиционная встреча молодежи с ветеранами войны (встреча поколений "Семейный альбом"), посвященная Дню Победы</t>
  </si>
  <si>
    <t>5.22</t>
  </si>
  <si>
    <t>Районная военно-патриотическая игра "Зарница"</t>
  </si>
  <si>
    <t>5.23</t>
  </si>
  <si>
    <t>Районные соревнования среди допризывной молодежи</t>
  </si>
  <si>
    <t>5.24</t>
  </si>
  <si>
    <t>Конкурс-фестиваль исполнителей песни под гитару среди молодежи "Звени, моя гитара"</t>
  </si>
  <si>
    <t>5.25</t>
  </si>
  <si>
    <t>Участие в проведении операции "Подросток"</t>
  </si>
  <si>
    <t>5.26</t>
  </si>
  <si>
    <t>Мероприятия ко Дню защиты детей</t>
  </si>
  <si>
    <t>5.27</t>
  </si>
  <si>
    <t>Мероприятия ко Дню молодежи</t>
  </si>
  <si>
    <t>5.28</t>
  </si>
  <si>
    <t>"Осенний бал"</t>
  </si>
  <si>
    <t>5.29</t>
  </si>
  <si>
    <t>Районные мероприятия- акции по пропаганде ЗОЖ совместно с волонтерами</t>
  </si>
  <si>
    <t>5.30</t>
  </si>
  <si>
    <t>Районный конкурс молодых музыкантов</t>
  </si>
  <si>
    <t>5.31</t>
  </si>
  <si>
    <t>Районная акция-марафон по профилактике наркомании, алкоголизма и табакокурения "Быть здоровым - это модно"</t>
  </si>
  <si>
    <t>5.32</t>
  </si>
  <si>
    <t>Районный конкурс песни и стихов о матери, посвященный Дню Матери</t>
  </si>
  <si>
    <t>5.33</t>
  </si>
  <si>
    <t>Мероприятия к Всемироному дню борьбы со СПИДом</t>
  </si>
  <si>
    <t>5.34</t>
  </si>
  <si>
    <t>"Студенческая осень-2011"</t>
  </si>
  <si>
    <t>5.35</t>
  </si>
  <si>
    <t>Мероприятия для учащихся в дни зимних каникул</t>
  </si>
  <si>
    <t>5.36</t>
  </si>
  <si>
    <t>Организация и проведение конкурсов профессионального мастерства среди молодежи</t>
  </si>
  <si>
    <t>5.37</t>
  </si>
  <si>
    <t>Организация деятельности районного отряда по профилактике правонарушений и охране общественного порядка "Форпост"</t>
  </si>
  <si>
    <t>5.38</t>
  </si>
  <si>
    <t>МБУ"Центр"Форпост"</t>
  </si>
  <si>
    <t>5.39</t>
  </si>
  <si>
    <t>Организация и проведение встреч молодежи с интересными людьми, выходцами из района (поэты, писатели, ученые, артисты и др.)</t>
  </si>
  <si>
    <t>5.40</t>
  </si>
  <si>
    <t>Организация и проведение конкурсов, викторин, интеллектуальных игр среди учащейся молодежи</t>
  </si>
  <si>
    <t>5.41</t>
  </si>
  <si>
    <t>Посещение неблагополучных семей, подростков, состоящих на учете в КДН, изучение условий жизни, оказание необходимой помощи</t>
  </si>
  <si>
    <t>5.42</t>
  </si>
  <si>
    <t>Организация деятельности подростковых клубов "Атлант", "Ялкын"</t>
  </si>
  <si>
    <t>5.43</t>
  </si>
  <si>
    <t>Проведение конкурса среди подростковых клубов на лучшую организацию работы</t>
  </si>
  <si>
    <t>5.44</t>
  </si>
  <si>
    <t>Регулярное освещение вопросов работы с молодежью в районных средствах массововой информации</t>
  </si>
  <si>
    <t>5.45</t>
  </si>
  <si>
    <t>Участие в республиканских семинарах, слетах сельской молодежи, СДО, волонтерских объединений</t>
  </si>
  <si>
    <t>5.46</t>
  </si>
  <si>
    <t>Районный конкурс среди приемных семей</t>
  </si>
  <si>
    <t>6.</t>
  </si>
  <si>
    <t>Использование государственных символов России и Республики Татарстан, символов Кукморского муниципального района в патриотическом воспитании</t>
  </si>
  <si>
    <t>6.1</t>
  </si>
  <si>
    <t>6.2</t>
  </si>
  <si>
    <r>
      <t xml:space="preserve">       </t>
    </r>
    <r>
      <rPr>
        <sz val="10"/>
        <color theme="1"/>
        <rFont val="Times New Roman"/>
        <family val="1"/>
        <charset val="204"/>
      </rPr>
      <t>Условное обозначение сокращений:</t>
    </r>
  </si>
  <si>
    <t xml:space="preserve">      УСЗ МТиЗ РТ – управление социальной защиты Министерства труда и занятости Республики Татарстан в Кукморском муниципальном районе</t>
  </si>
  <si>
    <t xml:space="preserve">      УДМС – управление по делам молодежи и спорту Кукморского муниципального района</t>
  </si>
  <si>
    <t xml:space="preserve">      УО –  управление образования Кукморского муниципального района</t>
  </si>
  <si>
    <t xml:space="preserve">      УК –  управление культуры Кукморского муниципального района</t>
  </si>
  <si>
    <t xml:space="preserve">      ТРК «Кукмара авазы» - телерадиокомпания «Кукмара авазы»</t>
  </si>
  <si>
    <t xml:space="preserve">      СМИ – средства массовой информации</t>
  </si>
  <si>
    <r>
      <t xml:space="preserve">               </t>
    </r>
    <r>
      <rPr>
        <b/>
        <sz val="14"/>
        <color theme="1"/>
        <rFont val="Times New Roman"/>
        <family val="1"/>
        <charset val="204"/>
      </rPr>
      <t>Заместитель Председателя Кукморского районного Совета                                   Р.А.Каримуллина</t>
    </r>
  </si>
  <si>
    <t>4310118, 4230018</t>
  </si>
  <si>
    <t>Ремонт Каенсарской НОШ</t>
  </si>
  <si>
    <t>5129712</t>
  </si>
  <si>
    <t>Приложение к решению Кукморского</t>
  </si>
  <si>
    <t>районного Совета от "___" марта 2012 года №___</t>
  </si>
  <si>
    <t xml:space="preserve">Программа по формированию здорового образа жизни, снижению потребления алкогольной продукции, пива и табака среди населения Кукморского муниципального района на 2011 - 2015 годы
</t>
  </si>
  <si>
    <t>Сумма затрат по годам (тыс.рублей)</t>
  </si>
  <si>
    <t>2014г.</t>
  </si>
  <si>
    <t>2015г.</t>
  </si>
  <si>
    <t>Организационные меры по формированию здорового образа жизни, снижению потребления алкоголь-ной продукции, пива и табака</t>
  </si>
  <si>
    <t xml:space="preserve">Пропаганда в трудовых коллективах, учреждениях района здорового образа жизни, с привлечением лучших спортсменов, активистов, ветеранов спорта, волонтеров, сотрудников ОВД, работников здравоохранения, общественности, религиозных деятелей. </t>
  </si>
  <si>
    <t>Включение в коллективные договоры, в правила внутреннего распорядка предприятий, учреждений всех форм собственности мер материального поощрения некурящих, отказавшихся от курения и ведущих здоровый образ жизни работников.</t>
  </si>
  <si>
    <t xml:space="preserve">Предприятия всех форм собственности </t>
  </si>
  <si>
    <t>Организация комплексных проверок объектов торговли, общественного питания  всех форм собственности, направленных на выявление и пресечение  нарушений ФЗ «Об ограничении курения табака» от  10 июля 2001 года № 87 – ФЗ</t>
  </si>
  <si>
    <t>ОВД</t>
  </si>
  <si>
    <t>Обеспечение контроля над качеством  пищевых продуктов, реализуемых  на объектах торговли всех форм собственности</t>
  </si>
  <si>
    <t>Отдел  территориального развития Исполкома совместно с другими контролирующими органами</t>
  </si>
  <si>
    <t>Оборудование в зданиях, занимаемых учреждениями, организациями всех форм собственности, специально отведенных мест для курения с размещением в них наглядной информации о вреде и последствиях курения</t>
  </si>
  <si>
    <t>ОМСУ, администрации предприятий, учреждений всех форм собственности</t>
  </si>
  <si>
    <t>2011-2012гг.</t>
  </si>
  <si>
    <t>Проведение во всех подведомственных учреждениях, предприятиях  собраний о вреде курения, рассмотрение на педагогических советах вопросов о добровольном  отказе от курения всех педагогов, спортивных  тренеров, медперсонала и техперсонала.</t>
  </si>
  <si>
    <t>ОМСУ, администрации ОУ, спорта, здравоохранения, культуры, социальной защиты, предприятий</t>
  </si>
  <si>
    <t>Оснащение всех детско-юношеских спортивных школ, подростковых клубов, учреждения культуры вывесками «Территория без табака», «У нас не курят» и т.д. Оформление стендов и плакатов о вреде и последствиях курения.</t>
  </si>
  <si>
    <t>ОМСУ,администрации ДЮСШ, ПК, учреждений культуры</t>
  </si>
  <si>
    <t xml:space="preserve">Обеспечение соблюдения на объектах торговли всех форм собственности требований о запрете реализации   табачных   изделий лицам моложе 18 лет </t>
  </si>
  <si>
    <t>ОМСУ, администрации объектов торговли всех форм собственности</t>
  </si>
  <si>
    <t>Запрещение курения табачных изделий и    употребления алкогольных продукции в      общественном транспорте, спортивных и культурно-зрелищных объектах, размещение  на них рекламной информации о вреде курения и употребления алкогольных напитков</t>
  </si>
  <si>
    <t>ОМСУ, администрации общественного транспорта,спортивных, культурно-зрелищных объектов</t>
  </si>
  <si>
    <t>Обеспечение безопасности дорожного движения на территории района, в особенности на прилегающих к детским учреждениям, школам, культурно – зрелищным объектам, местам  массового скопления населения.</t>
  </si>
  <si>
    <t>Проведение в школах уроков по безопасности дорожного движения, по изучению правил дорожного движения</t>
  </si>
  <si>
    <t xml:space="preserve">Обеспечение приоритета системы охраны здоровья граждан, направленной на профилактику заболеваний, пропаганду здорового образа жизни. Разработка профилактических программ на основе мониторинга здоровья населения. Формирование системы непрерывного образования медицинских и немедицинских специалистов по проблемам сохранения и укрепления здоровья, пропаганды ЗОЖ.Организация и проведение социологических исследований среди детей и молодежи по проблеме профилактики вредных привычек. Проведение лекций и бесед по профилактике табакокурения, последствий злоупотребления спиртными напитками. Оформление уголков «Здоровья»на всех подведомственных учреждениях.Проведение конкурсов санитарных бюллетеней по профилактике табакокурения  и употребление спиртных напитков.  </t>
  </si>
  <si>
    <t>Нутриционная поддержка беременных (с момента постановки на учет)   путем обеспечения      на      бесплатной      основе витаминами</t>
  </si>
  <si>
    <t>Организация и проведение  ежегодного медосмотра учащихся во всех  образовательных учреждениях</t>
  </si>
  <si>
    <t xml:space="preserve"> Организация рационального питания детей в дошкольных образовательных  и общеобразовательных учреждениях: - обеспечение бесплатного  и льготного горячего питания школьников, -осуществление обязательной витаминизации рациона питания школьников с использованием  витаминно-минерализированных комплексов</t>
  </si>
  <si>
    <t>В течении всего пнриода</t>
  </si>
  <si>
    <t>Продолжение работы специализированной социально-психологической службы по профилактике  табакокурения и злоупотребления алкогольной продукцией</t>
  </si>
  <si>
    <t>Все учреждения социальной защиты</t>
  </si>
  <si>
    <t xml:space="preserve">Сотрудничество  медицинских и социальных работников с религиозными мусульманскими и православными организациями, с целью проведения духовной реабилитации лиц с алкогольной  и табачной зависимостью.  </t>
  </si>
  <si>
    <t>ЦРБ, все учреждения социальной защиты</t>
  </si>
  <si>
    <t>Обеспечение безопасных условий работы для работников  на вредных и опасных производствах с целью профилактики профессиональных заболеваний.</t>
  </si>
  <si>
    <t>ОМСУ, администрации предприятий всех форм собственности</t>
  </si>
  <si>
    <t>Проведение систематических мероприятий по охране окружающей среды, благоустройству и озеленению территорий сельских и городских поселений, общеобразовательных учреждений, территорий предприятий всех форм собственности.</t>
  </si>
  <si>
    <t xml:space="preserve">ОМСУ, администрации предприятий, учреждений всех форм собственности </t>
  </si>
  <si>
    <t xml:space="preserve">Проведение профилактических мероприятий по отлову бездомных домашних и диких животных с целью предупреждения  распространения и профилактике заболеваний бешенством и других заболеваний. </t>
  </si>
  <si>
    <t>ОМСУ</t>
  </si>
  <si>
    <t>Профилактика потребления табачных изделий, алкогольной продукции и пива среди молодежи</t>
  </si>
  <si>
    <t>Организация ежегодной массовой профилактической акции «Район без табачного дыма» с проведением тематических конкурсов и выставок, проведением классных часов, конкурсов плакатов, рисунков, сочинений по формированию здорового образа жизни.</t>
  </si>
  <si>
    <t>Систематическое освещение вопросов по пропаганде     здорового     образа    жизни, преодолению  вредных  привычек,  в  том числе   табакокурения,        потребления алкогольной продукции и пива в средствах массовой информации.</t>
  </si>
  <si>
    <t>Редакция районной газеты «Хезмэт даны» («Трудовая слава»), радио «Кукмара авазы»</t>
  </si>
  <si>
    <t>Установка баннеров, рекламных щитов, других видов наглядной агитации, посвященных пропаганде здорового образа жизни, развитию физической культуры и спорта.</t>
  </si>
  <si>
    <t xml:space="preserve">Проведение анкетирования среди учащихся старших классов, воспитанников ДЮСШ, подростковых клубов  по проблеме алкоголизации и табакокурения с целью изучения уровня никотиновой  и алкогольной зависимости. </t>
  </si>
  <si>
    <t xml:space="preserve">Систематическое информирование населения  с показателями состояния здоровья, санитарно – эпидемиологической ситуацией, состоянием окружающей среды. </t>
  </si>
  <si>
    <t>Редакция районной газеты «Хезмэт даны»(«Трудовая слава»), радио «Кукмара авазы»</t>
  </si>
  <si>
    <t>Организация работы «школ» здоровья при в ГБУ социальный приют для детей и подростков «Солнышко» для несовершеннолетних, нуждающихся в социальной реабилитации</t>
  </si>
  <si>
    <t>Создание клуба «Здоровье» для инвалидов, ветеранов труда, участников боевых действий и ликвидации  аварии на ЧАЭС</t>
  </si>
  <si>
    <t xml:space="preserve">Организация в образовательных учреждениях, библиотеках, учреждениях культуры  иллюстративных выставок, видеолекториев о вреде табакокурения, потребления алкогольной продукции и пива, книжных выставок по формированию здорового образа жизни:
- «Я попробую и брошу»;
- «Не отнимай у себя завтра»;
- «Пусть радуга будет и солнышку быть, пусть каждый рассудит: Курить? Не курить?»;
- «Планета здоровья»
- «Курить – здоровью вредить»;
-  «Оглянись пока не поздно»;
- «От курения глупеют, теряют способность ду-мать и творить»; 
-«На краю пропасти»;
- «Никотин – яд»;
- «Чтобы тело и душа были молоды» 
</t>
  </si>
  <si>
    <t>Обеспечение библиотек образовательных учреждений и ЦБС  информационными и методическими пособиями по пропаганде здорового образа жизни. Организация подписки периодических изданий пропагандирующих здоровый образ жизни.</t>
  </si>
  <si>
    <t>Организация в ГБУ социальный приют для детей и подростков «Солнышко» выставок, конкурсов детских рисунков, выпуска стенгазет по профилактике табакокурения, употребления алкогольной продукции и пива, конкурсов детских рисунков по профилактике табакокурения, употребления алкоголя и пива. Проведение лекций, бесед среди детей и их  родителей по профилактике вредных привычек у детей и подростков с привлечением врачей педиатров, психологов, нарколога, сотрудников милиции.</t>
  </si>
  <si>
    <t>Все учреждения социальной защиты, ДЮСШ, ПК,ЦБС, ОУ, ИМЦ</t>
  </si>
  <si>
    <t>Проведение ежегодных профилактических медосмотров детей школьного возраста и учащихся учреждений начального профессионального образования на предмет выявления лиц, допускающих немедицинское потребление наркотических средств и психотропных веществ.</t>
  </si>
  <si>
    <t>Организация   консультаций   по   вопросам отказа     от табакокурения  в  нарко­логическом кабинете        Кукморской ЦРБ</t>
  </si>
  <si>
    <t>Выявление и постановка на учет  семей, злоупотребляющих спиртными напитками  и  употребляющих наркотическими средствами, проведение постоянного патронажа этих семей с целью  реабилитации и оказание помощи по лечению от алкогольной зависимости</t>
  </si>
  <si>
    <t>Разработка и издание буклетов, памяток по профилактике здорового образа жизни, злоупотребления табака, алкоголя и наркотиков.</t>
  </si>
  <si>
    <t>Проведение  лекций,   бесед  среди  детей, молодёжи и их родителей по профилактике вредных привычек у детей и подростков с привлечением   врачей   педиатров,   психи­атров, наркологов, сотрудников милиции.</t>
  </si>
  <si>
    <t>Меры по развитию спорта и массовой физической культуры</t>
  </si>
  <si>
    <t>Массовые спортивные состязания в рамках районных меропритий</t>
  </si>
  <si>
    <t>Увеличение количества проводимых физкультурно-оздоровительных и спортивных мероприятий с охватом всех возрастов и категорий граждан. Организация спортивных соревнований на уровне образовательных учреждений в целях пропаганды физического воспитания и спорта</t>
  </si>
  <si>
    <t>Организация шахматно-шашечных клубов при учреждениях образования,  культуры, спорта и молодежи</t>
  </si>
  <si>
    <t xml:space="preserve">Проведение смотра-конкурса на лучшую организацию физкультурно-оздоровительной и спортивно- массовой работы среди образовательных учреждений  </t>
  </si>
  <si>
    <t>Проведение спартакиады среди предприятий, учреждений. организаций, сельских поселений, сельскохозяйственных предприятий.</t>
  </si>
  <si>
    <t>Проведение турниров среди уличных футбольных команд по футболу, среди молодежи по национальной борьбе, по поднятию гири  на призы Главы района и бывших призеров соревнований различных уровней.</t>
  </si>
  <si>
    <t>3.7</t>
  </si>
  <si>
    <t>Организация спортивной работы среди людей с ограниченными возможностями, создание условий для развития адаптивной физической культуры и спорта</t>
  </si>
  <si>
    <t xml:space="preserve">ОМСУ,ГАУСО реабилитационный центр для детей и подростков с ограниченными возможностями «Милосердие», ГАУСО Центр социального обслуживания населения «Тылсым» </t>
  </si>
  <si>
    <t>3.8</t>
  </si>
  <si>
    <t>Проведение и освещение  мероприятий, посвященных Дню здоровья ( 7 апреля) дню борьбы с наркотиками ( 1 марта), Всемирному дню без табака ( 31 мая ), Всемирному дню борьбы со СПИДом( 1 декабря)</t>
  </si>
  <si>
    <t>3.9</t>
  </si>
  <si>
    <t xml:space="preserve">Предоставление спортивных залов учреждений для занятий физической культурой и спортом работающей молодежи в свободное время независимо от ведомственной их принадлежности </t>
  </si>
  <si>
    <t>3.10</t>
  </si>
  <si>
    <t>Проведение ежегодного смотра-конкурса на лучшую организацию физкультурно-оздоровитель-ной и массовой  работы среди предприятий, поселений, учреждений и организаций района</t>
  </si>
  <si>
    <t>Список используемых сокращений:</t>
  </si>
  <si>
    <t>ДОО(П)Ц – МОУ ДОД «Детский оздоровительно-образовательный (профильный) центр Кукморского муниципального района»</t>
  </si>
  <si>
    <t>ДЮСШ – детско-юношеские спортивные школы;</t>
  </si>
  <si>
    <t>ИМЦ – МБУ «Информационно-методический центр Кукморского муниципального района»;</t>
  </si>
  <si>
    <t>МБДОУ – муниципальные дошкольные образовательные учреждения;</t>
  </si>
  <si>
    <t>УДМС – управление по делам молодежи и спорту Исполнительного комитета Кукморского муниципального района;</t>
  </si>
  <si>
    <t>ОК – управление культуры Исполнительного комитета Кукморского муниципального района;</t>
  </si>
  <si>
    <t>ОМСУ – органы местного самоуправления;</t>
  </si>
  <si>
    <t>ОУ – образовательные учреждения;</t>
  </si>
  <si>
    <t>ПДН – подразделение по делам несовершеннолетних ОВД Кукморского района;</t>
  </si>
  <si>
    <t>ПК – подростковые клубы;</t>
  </si>
  <si>
    <t>УО – управление образования Исполнительного комитета Кукморского муниципального района;</t>
  </si>
  <si>
    <t>УСЗ – Управление социальной защиты Министерства труда, занятости и социальной защиты РТ в Кукморском районе;</t>
  </si>
  <si>
    <t>ЦРБ – муниципальное автономное учреждение здравоохранения «Кукморская ЦРБ».</t>
  </si>
  <si>
    <r>
      <t xml:space="preserve">               </t>
    </r>
    <r>
      <rPr>
        <b/>
        <sz val="14"/>
        <color theme="1"/>
        <rFont val="Times New Roman"/>
        <family val="1"/>
        <charset val="204"/>
      </rPr>
      <t>Заместитель Председателя Кукморского районного Совета</t>
    </r>
  </si>
  <si>
    <t>Р.А.Каримуллина</t>
  </si>
  <si>
    <t xml:space="preserve"> ОМСУ, УО, ОУ, УДМС, УСЗ ,УК, ЦРБ</t>
  </si>
  <si>
    <t>ИМЦ, УО, ОУ,</t>
  </si>
  <si>
    <t xml:space="preserve"> ЦРБ, ОУ, УО</t>
  </si>
  <si>
    <t>ОУ,  МБДОУ, УО,  ГБУ социальный приют для детей и подростков «Солнышко», ГАУСО реабилитационный центр для детей и подростков с ограниченными возможностями «Милосердие»</t>
  </si>
  <si>
    <t xml:space="preserve">ОМСУ,УО, ИМЦ, ОУ,УДМС, УСЗ ,УК, ЦРБ </t>
  </si>
  <si>
    <t>ОУ, ИМЦ, УДМС, УК.</t>
  </si>
  <si>
    <t>УК, ЦБС, ОУ, ИМЦ</t>
  </si>
  <si>
    <t>УК ОУ, ИМЦ</t>
  </si>
  <si>
    <t>УО, ИМЦ, ОУ, ЦРБ</t>
  </si>
  <si>
    <t>ОМСУ,УСЗ,УО,ПДН,  ЦРБ</t>
  </si>
  <si>
    <t>ОМСУ,УО, ИМЦ, ОУ,УДМС, УСЗ ,УК, ЦРБ</t>
  </si>
  <si>
    <t>ОМСУ,УО, ИМЦ, ОУ,УДМС, УСЗ ,УК,  ЦРБ</t>
  </si>
  <si>
    <t>ОМСУ,УДМС, УО, ДОО(П)Ц, ДЮСШ, ПК</t>
  </si>
  <si>
    <t>ОМСУ, УДМС, УК</t>
  </si>
  <si>
    <t>ОМСУ, УО</t>
  </si>
  <si>
    <t>ОМСУ, УДМС</t>
  </si>
  <si>
    <t>ОМСУ, УО, ОУ,УДМС, УСЗ ,УК, ЦРБ</t>
  </si>
  <si>
    <t>Руководители предприятий, учреждений, УДМС, УО, ДОО(П)Ц, ДЮСШ, ПК, ОУ,</t>
  </si>
  <si>
    <t xml:space="preserve">УДМС </t>
  </si>
  <si>
    <t>2. Мероприятия Программы «Развитие физической культуры и спорта в Кукморском муниципальном районе на 2009-2013 годы»</t>
  </si>
  <si>
    <t>2009г.</t>
  </si>
  <si>
    <t>2010г.</t>
  </si>
  <si>
    <t>СОВЕРШЕНСТВОВОВАНИЕ СИСТЕМЫ УПРАВЛЕНИЯ ФИЗИЧЕСКОЙ КУЛЬТУРОЙ И СПОРТОМ</t>
  </si>
  <si>
    <t>Создание Координационного Совета при Исполнительном комитете по контролю над реализацией Программы и вопросам физкультуры и спорта</t>
  </si>
  <si>
    <t>Исполнительный комитет, УДМС</t>
  </si>
  <si>
    <t>Январь 2009г.</t>
  </si>
  <si>
    <t>Проведение заседаний Координационного Совета при Исполнительном комитете по контролю над реализацией Программы и вопросам физкультуры и спорта</t>
  </si>
  <si>
    <t xml:space="preserve">Координационный Совет </t>
  </si>
  <si>
    <t>Ежеквартально</t>
  </si>
  <si>
    <t>Проведение совещаний физкультурного Актива по вопросам организации физкультурно-оздоровительной и спортивно-массовой работы</t>
  </si>
  <si>
    <t>Координационный Совет, УДМС</t>
  </si>
  <si>
    <t>Ежегодно IV квартал</t>
  </si>
  <si>
    <t>Проведение мониторинга физической подготовленности и физического развития обучающихся</t>
  </si>
  <si>
    <t xml:space="preserve">УО,  МАУЗ «Кукморская ЦРБ» </t>
  </si>
  <si>
    <t>Введение  штатных единиц инструкторов по спорту на промышленных и сельскохозяйственных предприятиях, сельских поселениях района</t>
  </si>
  <si>
    <t>Руководители промышленных и сельхозпредприятий, главы сельских поселений</t>
  </si>
  <si>
    <t>В течение всего периода</t>
  </si>
  <si>
    <t>ПОДГОТОВКА, ПЕРЕПОДГОТОВКА И ПОВЫШЕНИЕ КВАЛИФИКАЦИИ КАДРОВ ФИЗКУЛЬТУРЫ И СПОРТА</t>
  </si>
  <si>
    <t xml:space="preserve">Подготовка необходимых району профессиональных специалистов по видам спорта, в том числе  на целевой контрактной основе </t>
  </si>
  <si>
    <t xml:space="preserve">2.2. </t>
  </si>
  <si>
    <t>Создание условий (жилье, зарплата) для закрепления кадров в районе</t>
  </si>
  <si>
    <t>Исполнительный комитет, промышленные и сельскохозяйственные предприятия,  УДМС, УО, СП</t>
  </si>
  <si>
    <t>Создание условий для переподготовки и повышения квалификации имеющихся специалистов физкультуры и спорта</t>
  </si>
  <si>
    <t>Проведение профориентационной работы в школах</t>
  </si>
  <si>
    <t>РОО, ОДМС</t>
  </si>
  <si>
    <t>Подготовка и распространение методических рекомендаций по организации физкультурно-оздоровительной работы в трудовых коллективах</t>
  </si>
  <si>
    <t>РАЗВИТИЕ СПОРТИВНОЙ ИНФРАСТРУКТУРЫ И УКРЕПЛЕНИЕ МАТЕРИАЛЬНО-ТЕХНИЧЕСКОЙ БАЗЫ ИМЕЮЩИХСЯ СПОРТИВНЫХ ОБЪЕКТОВ</t>
  </si>
  <si>
    <t>Оснащение оборудованием и спортивным инвентарем ПК «Ялкын»</t>
  </si>
  <si>
    <t>Подростковый клуб "Ялкын"</t>
  </si>
  <si>
    <t>2009-2013г.</t>
  </si>
  <si>
    <t>3.2.</t>
  </si>
  <si>
    <t xml:space="preserve">Завершение ремонтных работ в подростковом клубе «Сокол» д.Нырты </t>
  </si>
  <si>
    <t>3.3.</t>
  </si>
  <si>
    <t>Оснащение оборудованием и спортинвентарем подросткового клуба «Сокол»</t>
  </si>
  <si>
    <t>2009-2013гг.</t>
  </si>
  <si>
    <t>3.4.</t>
  </si>
  <si>
    <t>Проведение ремонта  подросткового клуба «Атлант»</t>
  </si>
  <si>
    <t>2010-2013гг.</t>
  </si>
  <si>
    <t>3.5.</t>
  </si>
  <si>
    <t>Строительство стадиона в пгт. Кукмор</t>
  </si>
  <si>
    <t>Федеральный бюджет</t>
  </si>
  <si>
    <t>3.6.</t>
  </si>
  <si>
    <t>Строительство футбольного поля с искусственным покрытием в пгт. Кукмор</t>
  </si>
  <si>
    <t>3.7.</t>
  </si>
  <si>
    <t>Ремонт здания подросткового клуба «Ялкын»</t>
  </si>
  <si>
    <t>3.8.</t>
  </si>
  <si>
    <t>Создание шахматного клуба в районе</t>
  </si>
  <si>
    <t>РАЗВИТИЕ ФИЗИЧЕСКОЙ КУЛЬТУРЫ И МАССОВОГО СПОРТА</t>
  </si>
  <si>
    <t>Развитие физической культуры в дошкольных образовательных учреждениях</t>
  </si>
  <si>
    <t>4.1.1.</t>
  </si>
  <si>
    <t>Активизация работы дошкольных образовательных учреждений по физическому воспитанию детей</t>
  </si>
  <si>
    <t>УО, ИМЦ</t>
  </si>
  <si>
    <t>4.1.2.</t>
  </si>
  <si>
    <t>Оснащение дошкольных образовательных учреждений спортивным оборудованием и инвентарем</t>
  </si>
  <si>
    <t>УО</t>
  </si>
  <si>
    <t>4.1.3.</t>
  </si>
  <si>
    <t>Создание и организация работы консультационных пунктов для родителей при МБДОУ по вопросам физического здоровья детей</t>
  </si>
  <si>
    <t>Администрация МБДОУ</t>
  </si>
  <si>
    <t>4.1.4.</t>
  </si>
  <si>
    <t>Организация комплексного мониторинга за состоянием здоровья детей дошкольного возраста</t>
  </si>
  <si>
    <t>УО, ИМЦ, УДМС</t>
  </si>
  <si>
    <t>4.1.5.</t>
  </si>
  <si>
    <t>Организация в средствах массовой информации специальных передач и публикаций,  посвященных физическому воспитанию детей дошкольного возраста, здоровому образу жизни в семье</t>
  </si>
  <si>
    <t xml:space="preserve">РОО, ИМЦ, ОДМС, редакция газеты «Хезмэт даны», ТРК «Кукмара авазы»  </t>
  </si>
  <si>
    <t>4.1.6.</t>
  </si>
  <si>
    <t>Проведение массовых спортивно-оздоровительных мероприятий</t>
  </si>
  <si>
    <t>УО, ИМЦ, МБДОУ, УДМС</t>
  </si>
  <si>
    <t>В течение всего  периода</t>
  </si>
  <si>
    <t>Развитие физической культуры для детей школьного возраста</t>
  </si>
  <si>
    <t>4.2.1.</t>
  </si>
  <si>
    <t>Проведение мониторинга по определению физического состояния школьников</t>
  </si>
  <si>
    <t>УО, МАУЗ «Кукморская ЦРБ»</t>
  </si>
  <si>
    <t>4.2.2.</t>
  </si>
  <si>
    <t>Обеспечение школьников пособиями, рекомендациями, наглядной агитацией по физической культуре и пропаганде здорового образа жизни</t>
  </si>
  <si>
    <t>4.2.3.</t>
  </si>
  <si>
    <t>Организация постоянно действующего лектория «Спорт и здоровье»</t>
  </si>
  <si>
    <t>4.2.4.</t>
  </si>
  <si>
    <t>Проведение семинаров, конференций, круглых столов по вопросам физического воспитания школьников</t>
  </si>
  <si>
    <t>4.2.5.</t>
  </si>
  <si>
    <t>Проведение семинара по обмену опытом, мастер-классов для учителе физической культуры</t>
  </si>
  <si>
    <t>Систематический</t>
  </si>
  <si>
    <t>4.2.6.</t>
  </si>
  <si>
    <t>Проведение конкурсов «Лучший учитель физической культуры», «Лучшая школа по организации физкультурно-оздоровительной и спортивной работы»</t>
  </si>
  <si>
    <t>4.2.7.</t>
  </si>
  <si>
    <t>Проведение районной олимпиады школьников по предмету «Физическая культура»</t>
  </si>
  <si>
    <t>4.2.8.</t>
  </si>
  <si>
    <t>Обеспечение школ района необходимым спортивным инвентарем и оборудованием в соответствии со стандартом образования</t>
  </si>
  <si>
    <t>4.2.9.</t>
  </si>
  <si>
    <t>Проведение массовых физкультурно-оздоровительных спортивных мероприятий, организация работы секций по различным видам спорта для детей школьного возраста</t>
  </si>
  <si>
    <t>детско-юношеская спортивная школа «Зилант»</t>
  </si>
  <si>
    <t>4.2.10.</t>
  </si>
  <si>
    <t>детско-юношеская спортивная школа «Олимп»</t>
  </si>
  <si>
    <t>4.2.11.</t>
  </si>
  <si>
    <t>Проведение утренних зарядок, физкультминуток на уроках, подвижных музыкальных игр во время перемен для школьников и учителей</t>
  </si>
  <si>
    <t>Администрация общеобразовательных учреждений</t>
  </si>
  <si>
    <t>Постоянно</t>
  </si>
  <si>
    <t>4.3.</t>
  </si>
  <si>
    <t>Развитие физической культуры для детей подросткового возраста</t>
  </si>
  <si>
    <t>4.3.1.</t>
  </si>
  <si>
    <t>Проведение мониторинга по определению физического состояния учащихся в системе начального и среднего профессионального образования</t>
  </si>
  <si>
    <t>Администрации образовательных учреждений</t>
  </si>
  <si>
    <t>4.3.2.</t>
  </si>
  <si>
    <r>
      <t xml:space="preserve">Оснащение учреждений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системы начального и среднего профессионального образования типовым спортивным оборудованием и инвентарем</t>
    </r>
  </si>
  <si>
    <t>Администрации образовательных учреждений, УО</t>
  </si>
  <si>
    <t>Республиканский бюджет</t>
  </si>
  <si>
    <t>4.3.3.</t>
  </si>
  <si>
    <t>Проведение конкурса на лучшую постановку физического воспитания учащихся профессиональных училищ и техникума</t>
  </si>
  <si>
    <t>4.3.4.</t>
  </si>
  <si>
    <t>Ремонт, реконструкция, строительство плоскостных спортивных сооружений на территории учреждений образования</t>
  </si>
  <si>
    <t>4.3.5.</t>
  </si>
  <si>
    <t>Организация и проведение соревнований между учащимися профучилищ и Лубянского ЛТ</t>
  </si>
  <si>
    <t>4.3.6.</t>
  </si>
  <si>
    <t>Создание условий в общежитиях училищ для систематических занятий физкультурой и спортом (выделение и оборудование комнат инвентарем)</t>
  </si>
  <si>
    <t>4.3.7.</t>
  </si>
  <si>
    <t>Поощрение одаренной учащейся молодежи в области спорта</t>
  </si>
  <si>
    <t>4.3.8.</t>
  </si>
  <si>
    <t>Проведение массовых физкультурно-оздоровительных спортивных мероприятий, организация работы секций по различным видам спорта для детей школьного и подросткового возраста</t>
  </si>
  <si>
    <t>Подростковый клуб "Атлант"</t>
  </si>
  <si>
    <t>4.4.</t>
  </si>
  <si>
    <t>Развитие физической культуры на предприятиях и в учреждениях района</t>
  </si>
  <si>
    <t>4.4.1.</t>
  </si>
  <si>
    <t>Диспансеризация работников предприятий и учреждений для определения состояния физического здоровья</t>
  </si>
  <si>
    <t xml:space="preserve">Администрация предприятий и учреждений, МАУЗ «Кукморская ЦРБ» </t>
  </si>
  <si>
    <t>4.4.2.</t>
  </si>
  <si>
    <t>Рекомендовать создать на предприятиях и в учреждениях комнаты для организации физкультурно-оздоровительных мероприятий в режиме рабочего дня (напр. проведение производственной гимнастики, установка теннисных столов и т.д.)</t>
  </si>
  <si>
    <t>Администрация предприятий и учреждений</t>
  </si>
  <si>
    <t>4.4.3.</t>
  </si>
  <si>
    <t xml:space="preserve">Организация и проведение Спартакиады работников предприятий </t>
  </si>
  <si>
    <t>Средства предприятий</t>
  </si>
  <si>
    <t>4.5.</t>
  </si>
  <si>
    <t>Развитие физической культуры среди людей с ограниченными физическими возможностями</t>
  </si>
  <si>
    <t>4.5.1.</t>
  </si>
  <si>
    <t>Создать необходимые условия для занятий физкультурой и спортом на спортивных объектах для лиц с ограниченными физическими возможностями (устройство пандусов, предусмотреть льготы для инвалидов в платном обслуживании населения, выделение автотранспорта для посещения спортивных объектов людьми с ограниченными физическими возможностями, проживающих в сельской местности и т.д.)</t>
  </si>
  <si>
    <t xml:space="preserve">Исполнительные комитеты района и сельских поселений, УДМС </t>
  </si>
  <si>
    <t>4.5.2.</t>
  </si>
  <si>
    <t xml:space="preserve">Проведение массовых мероприятий среди людей с ограниченными физическими возможностями (соревнования по отдельным видам спорта, спартакиады)  </t>
  </si>
  <si>
    <t>УСЗ МТиЗ РТ, УДМС, Совет инвалидов</t>
  </si>
  <si>
    <t>4.5.3.</t>
  </si>
  <si>
    <t>Проведение спортивной олимпиады в Маскаринской коррекционной школе</t>
  </si>
  <si>
    <t>ОРГАНИЗАЦИЯ РАЙОННЫХ МАССОВЫХ ФИЗКУЛЬТУРНО – ОЗДОРОВИТЕЛЬНЫХ И СПОРТИВНЫХ МЕРОПРИЯТИЙ</t>
  </si>
  <si>
    <t>Соревнования мирового уровня</t>
  </si>
  <si>
    <t>Участие в Первенстве мира по гиревому спорту</t>
  </si>
  <si>
    <t>Участие в лыжном марафоне "Европа-Азия"</t>
  </si>
  <si>
    <t>Российские мероприятия</t>
  </si>
  <si>
    <t>Участие команды района во Всероссийской массовой лыжной гонке "Лыжня России-2009"</t>
  </si>
  <si>
    <t xml:space="preserve">Участие команды района во Всероссийских Зимних сельских спортивных играх </t>
  </si>
  <si>
    <t xml:space="preserve">Участие команды района во Всероссийских соревнованиях по горнолыжному спорту </t>
  </si>
  <si>
    <t xml:space="preserve">Участие команды района во Всероссийских соревнованиях по лыжным гонкам </t>
  </si>
  <si>
    <t xml:space="preserve">Участие команды района в Чемпионате России по марафону </t>
  </si>
  <si>
    <t>Участие в Первенстве России по киокусинкай</t>
  </si>
  <si>
    <t>Участие в Мурманском лыжном марафоне традиционного международного праздника Севера</t>
  </si>
  <si>
    <t>Участие во всероссийском турнире по самбо памятия Н.Мадьярова</t>
  </si>
  <si>
    <t>Участие во Всероссийском турнире по самбо "Золотое кольцо России"</t>
  </si>
  <si>
    <t>Всероссийский турнир по нац.борьбе памяти Д.Галиева</t>
  </si>
  <si>
    <t>Участие в чемпионате и первенстве России по нац.борьбе</t>
  </si>
  <si>
    <t>Участие команды района в Чемпионате России по суточному бегу</t>
  </si>
  <si>
    <t xml:space="preserve">Участие команды района в Красногорском марафоне И.Утробина </t>
  </si>
  <si>
    <t xml:space="preserve">Участие команды района во Всероссийском турнире по спортивной борьбе на поясах </t>
  </si>
  <si>
    <t>Участие в Первенстве России по борьбе на поясах</t>
  </si>
  <si>
    <t>Участие в Верхошижемском марафоне</t>
  </si>
  <si>
    <t>Участие во Всероссийском турнире по самбо памяти Ахмерова С.Р.</t>
  </si>
  <si>
    <t>Участие в соревнованиях по различным видам спорта в рамках сельской спартаиады "Саламатлек"</t>
  </si>
  <si>
    <t xml:space="preserve"> участия в Первенстве России по киокусинкай каратэ на призы РОП «Единая Россия</t>
  </si>
  <si>
    <t>направлении спортсменов на Первенства России по киокусинкай каратэ</t>
  </si>
  <si>
    <t>участия в чемпионате России по самбо среди мастеров-ветеранов.</t>
  </si>
  <si>
    <t>Участие в отборочном турнире к первенству России по борьбе"Корэш"</t>
  </si>
  <si>
    <t>Участия в Первенстве ПФ по шахматам</t>
  </si>
  <si>
    <t>Участие в Чемпионате Европейской зоны России</t>
  </si>
  <si>
    <t>Проведение учебно-тренировочных сборов по национальной борьбе и участие в турнире им.М.Джалиля</t>
  </si>
  <si>
    <t>Учебно-тренировочные сборы для подготовки юношей 1991-92г.р. к участию в Первенстве РТ по нац.борьбе</t>
  </si>
  <si>
    <t>Участие в республиканских соревнованиях по волейболу в рамках VI Летних сельских спортивных игр</t>
  </si>
  <si>
    <t>Участие в Чемпонате РТ по боксу</t>
  </si>
  <si>
    <t>Участие команды района в республиканских соревнованиях по футболу среди мужских команд в ракмках VI Летних Сельских спортивных играх РТ "Авыл Яшьлэре"</t>
  </si>
  <si>
    <t>Чемпионат РТ по волейболу</t>
  </si>
  <si>
    <t>Участие в Зоне РТ по волейболу</t>
  </si>
  <si>
    <t>Участие в зональных соревнованиях по хоккею "Золотая шайба"</t>
  </si>
  <si>
    <t>Участие в соревнованиях по волейболу на призы РПД "ТНВ-ТЯГ" среди ветеранов, мужских и женских команд</t>
  </si>
  <si>
    <t>Участие в Первенстве РТ по нац.борьбе среди юношей 1991-92г.р.</t>
  </si>
  <si>
    <t>Участие в Первенстве Рт по нац.борьбе на призы газеты "Сабантуй"</t>
  </si>
  <si>
    <t>Участие в Чемипионате РТ по настольному теннису среди инвалидов</t>
  </si>
  <si>
    <t>Участие в Чемпионате РТ по шахматам среди инвалидов</t>
  </si>
  <si>
    <t>Участие команды района в финале VI Летних сельских спортивных игр "Авыл Яшьлэре"</t>
  </si>
  <si>
    <t>Чемпионат РТ по пулевой стрельбе среди инвалидов</t>
  </si>
  <si>
    <t>Участие в открытом чемпионате г.Казани по легкой атлетике среди ветеранов</t>
  </si>
  <si>
    <t>Участие в респуб. турнире по футболу среди юношей 1994-95г.р.,1996-97г.р.,1999-99 г.р. "Кожаный мяч"</t>
  </si>
  <si>
    <t xml:space="preserve">Чемпионате РТ по туризму среди инвалидов </t>
  </si>
  <si>
    <t>Участие в Чемпионате РТ по легкой атлетике среди инвалидов</t>
  </si>
  <si>
    <t>Участие в Чемпионате РТ по быстрым шахматам</t>
  </si>
  <si>
    <t>5.47</t>
  </si>
  <si>
    <t>Участие в спортивном фестивале среди инвалидов</t>
  </si>
  <si>
    <t>5.48</t>
  </si>
  <si>
    <t>Участие в кроссе в рамках Всероссийского дня бега "Кросс наций"</t>
  </si>
  <si>
    <t>5.49</t>
  </si>
  <si>
    <t>Участие в Чемпионате РТ по волейболу среди мужских и женских команд</t>
  </si>
  <si>
    <t>5.50</t>
  </si>
  <si>
    <t>Участие в открытом лично-командном чемпионате и первенстве РТ по легкоатлетическому кроссу</t>
  </si>
  <si>
    <t>5.51</t>
  </si>
  <si>
    <t>Участие в чемпионате РТ по гиревому спорту</t>
  </si>
  <si>
    <t>5.52</t>
  </si>
  <si>
    <t>Турнир по нац.борьбе на призы Минсельхозпрода РТ</t>
  </si>
  <si>
    <t>5.53</t>
  </si>
  <si>
    <t>Участие в Первенстве РТ по самбо среди юниоров и юниорок 1988-89 г.р.</t>
  </si>
  <si>
    <t>5.54</t>
  </si>
  <si>
    <t>Чемпионат РТ по национальной борьбе</t>
  </si>
  <si>
    <t>5.55</t>
  </si>
  <si>
    <t>Проведение соревнований по волейболу на кубок РОПД "ТНВ-ТЯГ"</t>
  </si>
  <si>
    <t>5.56</t>
  </si>
  <si>
    <t>Участие в Чемпионате РТ по шахматам</t>
  </si>
  <si>
    <t>5.57</t>
  </si>
  <si>
    <t>Участие в чемпионате РТ по армспорту среди женщин и мужчин</t>
  </si>
  <si>
    <t>5.58</t>
  </si>
  <si>
    <t xml:space="preserve">Участие в Кубке РТ по мини-футболу </t>
  </si>
  <si>
    <t>5.59</t>
  </si>
  <si>
    <t>Участием в Чемпионате РТ по армспорту среди инвалидов</t>
  </si>
  <si>
    <t>5.60</t>
  </si>
  <si>
    <t>участия в спортивном фестивале инвалидов РТ.</t>
  </si>
  <si>
    <t>5.61</t>
  </si>
  <si>
    <t xml:space="preserve">Финал первенства РТ по волейболу среди женщин </t>
  </si>
  <si>
    <t>5.62</t>
  </si>
  <si>
    <t>Участие в Первенстве РТ по спортивной борьбе на поясах</t>
  </si>
  <si>
    <t>5.63</t>
  </si>
  <si>
    <t>Участие в открытых соревнованиях по национальной борьбе на призы Главы Сабинского района</t>
  </si>
  <si>
    <t>5.64</t>
  </si>
  <si>
    <t xml:space="preserve">для участия в Чемпионате РТ по мини-футболу в рамках сельской Спартакиады </t>
  </si>
  <si>
    <t>5.65</t>
  </si>
  <si>
    <t>Участие в Чемпионате РТ по лыжным гонкам</t>
  </si>
  <si>
    <t>5.66</t>
  </si>
  <si>
    <t>Участие в Первенстве РТ по нац.борьбе среди юношей 1992-93 г.р.</t>
  </si>
  <si>
    <t>5.67</t>
  </si>
  <si>
    <t>Участие в республиканских соревнованиях по волейболу на призы РОД "ТНВ"</t>
  </si>
  <si>
    <t>5.68</t>
  </si>
  <si>
    <t>Участие в Чемпионате РТ по мини-футболу среди мужчин</t>
  </si>
  <si>
    <t>5.69</t>
  </si>
  <si>
    <t xml:space="preserve">Участие команды района в Первенстве РТ по гиревому спорту </t>
  </si>
  <si>
    <t>5.70</t>
  </si>
  <si>
    <t>участие команды района вЧемпионате РТ по марафону</t>
  </si>
  <si>
    <t>5.71</t>
  </si>
  <si>
    <t>Участие вЧемионате РТ среди сельских шахматистов</t>
  </si>
  <si>
    <t>5.72</t>
  </si>
  <si>
    <t>Участие в республиканском турнире Северного региона по хоккею</t>
  </si>
  <si>
    <t>5.73</t>
  </si>
  <si>
    <t>Участие в Первенстве РТ по нац.борьбе среди юношей 17-18 лет</t>
  </si>
  <si>
    <t>5.74</t>
  </si>
  <si>
    <t>Участие в Республиканском турнире по хоккею с шайбой</t>
  </si>
  <si>
    <t>5.75</t>
  </si>
  <si>
    <t>участие в Первенстве РТ по баскетболу</t>
  </si>
  <si>
    <t>5.76</t>
  </si>
  <si>
    <t>Участие команды района в Всероссийских летних сельских спортивных играх</t>
  </si>
  <si>
    <t>5.77</t>
  </si>
  <si>
    <t>Участие в Первенстве РТ по легкой атлетике</t>
  </si>
  <si>
    <t>5.78</t>
  </si>
  <si>
    <t xml:space="preserve">Финал первенства РТ по волейболу среди мужчин </t>
  </si>
  <si>
    <t>5.79</t>
  </si>
  <si>
    <t>Участие спортсменов района в соревнованиях по легкой атлетике и лыжным гонкам</t>
  </si>
  <si>
    <t>5.80</t>
  </si>
  <si>
    <t>Участие районной команды в Чемпионате и Первенстве РТ по лыжным гонкам</t>
  </si>
  <si>
    <t>5.81</t>
  </si>
  <si>
    <t>для участия в 19 «Московском классическом марафоне» памяти В.Кузина.</t>
  </si>
  <si>
    <t>5.82</t>
  </si>
  <si>
    <t>Участие в межрайонных и республиканских турнирах по хоккею</t>
  </si>
  <si>
    <t>5.83</t>
  </si>
  <si>
    <t>Участие районной команды в турнире по национальной борьбе памяти Данила Галеева</t>
  </si>
  <si>
    <t>5.84</t>
  </si>
  <si>
    <t>Казань для участия в турнире по хоккею среди ветеранских команд, посвященном 66-ц годовщине Победы в ВОВ.</t>
  </si>
  <si>
    <t>5.85</t>
  </si>
  <si>
    <t xml:space="preserve">на участие спортсменов района в соревнованиях по картингу на Кубок </t>
  </si>
  <si>
    <t>5.86</t>
  </si>
  <si>
    <t>участия в Чемпионате РТ по дзюдо</t>
  </si>
  <si>
    <t>5.87</t>
  </si>
  <si>
    <t>Участие в Первенстве РТ по футболу</t>
  </si>
  <si>
    <t>5.88</t>
  </si>
  <si>
    <t>для участия в Первенстве РТ по шахматам.</t>
  </si>
  <si>
    <t>5.89</t>
  </si>
  <si>
    <t>Участие районной команды "Аргамак" в спортивных мероприятиях инвалидов</t>
  </si>
  <si>
    <t>5.90</t>
  </si>
  <si>
    <t>Участие в республиканских соревнованиях "Батырлар бэйгесе"</t>
  </si>
  <si>
    <t>5.91</t>
  </si>
  <si>
    <t xml:space="preserve">участия в чемпионате РТ по легкой атлетике среди инвалидов. </t>
  </si>
  <si>
    <t>5.92</t>
  </si>
  <si>
    <t>Проведение районного футбольного турнира, посвященного 200-летию с.Лубяны</t>
  </si>
  <si>
    <t>5.93</t>
  </si>
  <si>
    <t>Участие по Чемпионате РТ 2011года по татаро-башкирской борьбы "Корэш"</t>
  </si>
  <si>
    <t>5.94</t>
  </si>
  <si>
    <t xml:space="preserve">Участие в соревнованиях по национальной борьбе </t>
  </si>
  <si>
    <t>5.95</t>
  </si>
  <si>
    <t xml:space="preserve">Пляжный волейбол                                                            </t>
  </si>
  <si>
    <t>5.96</t>
  </si>
  <si>
    <t>Бокс</t>
  </si>
  <si>
    <t>5.97</t>
  </si>
  <si>
    <t>Бадминтон</t>
  </si>
  <si>
    <t>5.98</t>
  </si>
  <si>
    <t>Волейбол</t>
  </si>
  <si>
    <t>5.99</t>
  </si>
  <si>
    <t>Дзюдо</t>
  </si>
  <si>
    <t>5.100</t>
  </si>
  <si>
    <t>Самбо</t>
  </si>
  <si>
    <t>5.101</t>
  </si>
  <si>
    <t>Настольный теннис</t>
  </si>
  <si>
    <t>5.102</t>
  </si>
  <si>
    <t>Баскетбол</t>
  </si>
  <si>
    <t>5.103</t>
  </si>
  <si>
    <t>5.104</t>
  </si>
  <si>
    <t>Плавание</t>
  </si>
  <si>
    <t>5.105</t>
  </si>
  <si>
    <t>5.106</t>
  </si>
  <si>
    <t>Лыжи</t>
  </si>
  <si>
    <t>5.107</t>
  </si>
  <si>
    <t>Участие на чемпионате РТ по волейболу</t>
  </si>
  <si>
    <t>5.108</t>
  </si>
  <si>
    <t>Премирование спортсменов и тренеров</t>
  </si>
  <si>
    <t>5.109</t>
  </si>
  <si>
    <t>Соревнования по лыжным гонкам в честь открытия сезона</t>
  </si>
  <si>
    <t>5.110</t>
  </si>
  <si>
    <t>Первенство района по волейболу</t>
  </si>
  <si>
    <t>5.111</t>
  </si>
  <si>
    <t>Открытый турнир по хоккею на призы главы Кукморского района</t>
  </si>
  <si>
    <t>5.112</t>
  </si>
  <si>
    <t>Районные соревнования "Лыжня Кукмора"</t>
  </si>
  <si>
    <t>5.113</t>
  </si>
  <si>
    <t>Первенство района по хоккею с шайбой</t>
  </si>
  <si>
    <t>5.114</t>
  </si>
  <si>
    <t>Районный чемпионат по мини-футболу</t>
  </si>
  <si>
    <t>5.115</t>
  </si>
  <si>
    <t>Спортивные состязания в рамках районного праздника "Проводы зимы"</t>
  </si>
  <si>
    <t>5.116</t>
  </si>
  <si>
    <t>Проведение традиционного межрайонного шашечного турнира</t>
  </si>
  <si>
    <t>5.117</t>
  </si>
  <si>
    <t>Первенство района по хоккею среди ветеранских команд</t>
  </si>
  <si>
    <t>5.118</t>
  </si>
  <si>
    <t>Отборочные районные соревнования по нац.борьбе</t>
  </si>
  <si>
    <t>5.119</t>
  </si>
  <si>
    <t>Первенство района по футболу среди ветеранских команд</t>
  </si>
  <si>
    <t>5.120</t>
  </si>
  <si>
    <t>Легкоатлетическая эстафета, посвященная Дню Победы</t>
  </si>
  <si>
    <t>5.121</t>
  </si>
  <si>
    <t>Районный турнир по баскетболу, повященный Дню Победы</t>
  </si>
  <si>
    <t>5.122</t>
  </si>
  <si>
    <t>Турнир по футболу памяти И.Х.Шакирова</t>
  </si>
  <si>
    <t>5.123</t>
  </si>
  <si>
    <t>Районные семейные спортивные состязания "Папа, мама, я-спортивная семья"</t>
  </si>
  <si>
    <t>5.124</t>
  </si>
  <si>
    <t>Районные соревнования по футболу на призы клуба "Кожаный мяч"</t>
  </si>
  <si>
    <t>5.125</t>
  </si>
  <si>
    <t>Открытое Первенство района по картингу, посвященное Дню защиты детей</t>
  </si>
  <si>
    <t>5.126</t>
  </si>
  <si>
    <t>проведении межрайонного турнира по картингу</t>
  </si>
  <si>
    <t>5.127</t>
  </si>
  <si>
    <t>проведении районного фестиваля творческой молодежи «Студенческая зима-2011»</t>
  </si>
  <si>
    <t>5.128</t>
  </si>
  <si>
    <t>Массоввые спортивные состязания в рамках празднования "Сабантуй"</t>
  </si>
  <si>
    <t>5.129</t>
  </si>
  <si>
    <t>Поселения</t>
  </si>
  <si>
    <t>Бюджеты поселений</t>
  </si>
  <si>
    <t>5.130</t>
  </si>
  <si>
    <t>Подготовка районной команды к участию в 6 Летних сельских спортивных играх</t>
  </si>
  <si>
    <t>5.131</t>
  </si>
  <si>
    <t>Проведение спортивно-развлекательных мероприятий, посвященных Олимпийскому дню и Дню молодежи</t>
  </si>
  <si>
    <t>5.132</t>
  </si>
  <si>
    <t xml:space="preserve">Чествование лучших спортсменов, тренеров </t>
  </si>
  <si>
    <t>5.133</t>
  </si>
  <si>
    <t xml:space="preserve">Праздничные спортивные мероприятия, посвященные Дню физкультурника и закрытию турнира среди дворовых и уличных команд </t>
  </si>
  <si>
    <t>5.134</t>
  </si>
  <si>
    <t>Чествование победителелй турнира по нац.борьбе на призы Минсельхозпрода РТ по РГА</t>
  </si>
  <si>
    <t>5.135</t>
  </si>
  <si>
    <t>Кросс наций-2010</t>
  </si>
  <si>
    <t>5.136</t>
  </si>
  <si>
    <t>Районный праздник спорта в честь празднования Дня физкультурника</t>
  </si>
  <si>
    <t>5.137</t>
  </si>
  <si>
    <t>Районая Спартакиада среди предприятий</t>
  </si>
  <si>
    <t>5.138</t>
  </si>
  <si>
    <t>Подготовка районной команды к участию в Всероссийских летних сельских спортивных играх</t>
  </si>
  <si>
    <t>5.139</t>
  </si>
  <si>
    <t>Проведение районных отборочных соревнований для участия в Летних сельских играх РТ</t>
  </si>
  <si>
    <t>5.140</t>
  </si>
  <si>
    <t>Спортивный праздник "Науруз"</t>
  </si>
  <si>
    <t>5.141</t>
  </si>
  <si>
    <t>Проведение районного турнира по стритболу</t>
  </si>
  <si>
    <t>5.142</t>
  </si>
  <si>
    <t>Районная Спартакиада среди коллективов сельских поселений</t>
  </si>
  <si>
    <t>5.143</t>
  </si>
  <si>
    <t>Проведение районной Спартакиады среди пенсионеров</t>
  </si>
  <si>
    <t>5.144</t>
  </si>
  <si>
    <t>Проведение районной Спартакиады среди инвалидов</t>
  </si>
  <si>
    <t>5.145</t>
  </si>
  <si>
    <t>проведении районного турнира по баскетболу на Кубок Победы</t>
  </si>
  <si>
    <t>5.146</t>
  </si>
  <si>
    <t>проведении первенства района по легкоатлетической эстафете</t>
  </si>
  <si>
    <t>5.147</t>
  </si>
  <si>
    <t>Проведение районной Спартакиады среди коллективов предприятий, организаций</t>
  </si>
  <si>
    <t>ИНФОРМАЦИОННО- АНАЛИТИЧЕСКАЯ И ПРОПАГАНДИСТСКАЯ ДЕЯТЕЛЬНОСТЬ</t>
  </si>
  <si>
    <t>6.1.</t>
  </si>
  <si>
    <t>Проведение статистических исследований по развитию физической культуры и спорта в районе</t>
  </si>
  <si>
    <t>6.2.</t>
  </si>
  <si>
    <t>Освещение физкультурной и спортивной жизни района на страницах районной газеты «Хезмэт даны» («Трудовая слава») в рубрике «Спорт»</t>
  </si>
  <si>
    <t>Редакция  районной газеты «Хезмэт даны», ТРК  «Кукмара авазы»</t>
  </si>
  <si>
    <t>6.3.</t>
  </si>
  <si>
    <t>Рекламная деятельность на местном радио по повышению интереса населения к занятиям физкультурой и спортом</t>
  </si>
  <si>
    <t xml:space="preserve"> ТРК  «Кукмара авазы»</t>
  </si>
  <si>
    <t>6..4.</t>
  </si>
  <si>
    <t>Организация цикла передач на спортивную тематику на радио «Кукмара авазы» («Голос Кукмора»)</t>
  </si>
  <si>
    <t>6.5.</t>
  </si>
  <si>
    <t>Публикация материалов в районных СМИ, пропагандирующих здоровый образ жизни</t>
  </si>
  <si>
    <t xml:space="preserve">      МАУЗ «Кукморская ЦРБ» - муниципальное автономное учреждение здравоохранения «Кукморская центральная районная больница»</t>
  </si>
  <si>
    <t xml:space="preserve">      ИМЦ – информационно-методический центр       </t>
  </si>
  <si>
    <t xml:space="preserve">      МБДОУ – муниципальное бюджетное дошкольное образовательное учреждение</t>
  </si>
  <si>
    <t xml:space="preserve">      СП – сельские поселения</t>
  </si>
  <si>
    <t>5210208</t>
  </si>
  <si>
    <t>4219900</t>
  </si>
  <si>
    <t>5200900</t>
  </si>
  <si>
    <t xml:space="preserve">Муниципальная программа «Культура, традиции и народное творчество на 2012–2014 годы» </t>
  </si>
  <si>
    <t xml:space="preserve">Муниципальная адресная программа по переселению граждан из аварийного жилищного фонда на территории Кукморского муниципального района  на 2012 год </t>
  </si>
  <si>
    <t>Всего уточненный план по расходам</t>
  </si>
  <si>
    <t>% программного планирования</t>
  </si>
  <si>
    <t>Код программы</t>
  </si>
  <si>
    <t>Нормативные акты</t>
  </si>
  <si>
    <t>Предусмотрено на 2012 год, тыс.рублей</t>
  </si>
  <si>
    <t>Постановления глав поселений (30 постановлений февраль 2012 года)</t>
  </si>
  <si>
    <t>Решение Совета Кукморского муниципального района от 28.11.2011 г. №</t>
  </si>
  <si>
    <t>Решение Совета Кукморского муниципального района от 28.01.2011 г. №35</t>
  </si>
  <si>
    <t>Постановление Исполкома от 01.03.2012 г. №16</t>
  </si>
  <si>
    <t>Распоряжение Исполкома от 30.11.2012 г. №399</t>
  </si>
  <si>
    <t>Решение Совета Кукморского муниципального района от 15.11.2011 г. №46</t>
  </si>
  <si>
    <t>Решение Совета Кукморского муниципального района от 27.11.2008 г. №74</t>
  </si>
  <si>
    <t>Решение Совета Кукморского муниципального района от 20.12.2010 г. №25</t>
  </si>
  <si>
    <t>Постановление Исполкома от 01.03.2012 г. №17</t>
  </si>
  <si>
    <t>Решение Совета Кукморского муниципального района от 20.12.2010 г. №23</t>
  </si>
  <si>
    <t>Решение Совета Кукморского муниципального района от 20.12.2010 г. №26</t>
  </si>
  <si>
    <t>Распоряжение Исполкома от 24.02.2012 г. №62/1</t>
  </si>
  <si>
    <t>Решение Совета Кукморского муниципального района от 28.10.2011 г. №88</t>
  </si>
  <si>
    <t>Постановление Исполкома от 01.03.2012 г. №18</t>
  </si>
  <si>
    <t>Постановление Исполкома от 01.03.2012 г. №19</t>
  </si>
  <si>
    <t>Муниципальная программа «Основные направления развития дополнительного образования детей Кукморского муниципального района на 2012- 2014 годы »</t>
  </si>
  <si>
    <t>24</t>
  </si>
  <si>
    <t xml:space="preserve">Муниципальная целевая программа по профилактике терроризма и экстремизма в Кукморском муниципальном районе на 2012 - 2014 годы </t>
  </si>
  <si>
    <t>4202400, 0920324, 4310124, 4212400</t>
  </si>
  <si>
    <t>4320020</t>
  </si>
  <si>
    <t>Муниципальная адресная программа по проведению капитального ремонта многоквартирных домов, расположенных на территории Кукморского муниципального района, на 2014 год</t>
  </si>
  <si>
    <t>13</t>
  </si>
  <si>
    <t>Об утверждении районной целевой программы "Пожарная безопасность в Кукморском районе на 2013-2015 год"</t>
  </si>
  <si>
    <t>О предусмотренных средствах по муниципальным программам в бюджете района на 2014 год</t>
  </si>
  <si>
    <t>4209900</t>
  </si>
  <si>
    <t>4219900, 5210208</t>
  </si>
  <si>
    <t>4209900, 5210217</t>
  </si>
  <si>
    <t>Содержание учреждений</t>
  </si>
  <si>
    <t>(наименование органа, исполняющего бюджет)</t>
  </si>
  <si>
    <t xml:space="preserve"> на 30.04.2014 г.</t>
  </si>
  <si>
    <t>Дата печати 29.04.2014 (10:45:45)</t>
  </si>
  <si>
    <t>руб.</t>
  </si>
  <si>
    <t>Наименование КЦСР</t>
  </si>
  <si>
    <t>Лимиты итого</t>
  </si>
  <si>
    <t>0015118</t>
  </si>
  <si>
    <t>Осуществление первичного воинского учета на территориях, где отсутствуют военные комиссариаты</t>
  </si>
  <si>
    <t>0015930</t>
  </si>
  <si>
    <t>Государственная регистрация актов гражданского состояния</t>
  </si>
  <si>
    <t>0020300</t>
  </si>
  <si>
    <t>Глава муниципального района</t>
  </si>
  <si>
    <t>0020400</t>
  </si>
  <si>
    <t>Центральный аппарат</t>
  </si>
  <si>
    <t>0029500</t>
  </si>
  <si>
    <t>Уплата налога на имущество и земельного налога</t>
  </si>
  <si>
    <t>0029900</t>
  </si>
  <si>
    <t>Обеспечение деятельности подведомственных учреждений</t>
  </si>
  <si>
    <t>0469501</t>
  </si>
  <si>
    <t>Обеспечение мероприятий по капитальному ремонту многоквартирных домов и переселению граждан из аварийного жилищного фонда за счет средств Фонда</t>
  </si>
  <si>
    <t>0469502</t>
  </si>
  <si>
    <t>Обеспечение мероприятий по переселению граждан из аварийного жилищного фонда за счет средств Фонда</t>
  </si>
  <si>
    <t>0469601</t>
  </si>
  <si>
    <t>Обеспечение мероприятий по капитальному ремонту многоквартирных домов (средства бюджетов)</t>
  </si>
  <si>
    <t>0610000</t>
  </si>
  <si>
    <t>Поддержка организаций, осуществляющихфундаментальные исследования</t>
  </si>
  <si>
    <t>0700500</t>
  </si>
  <si>
    <t>Резервные фонды местных администраций</t>
  </si>
  <si>
    <t>0920300</t>
  </si>
  <si>
    <t>Выполнение других обязательств государства</t>
  </si>
  <si>
    <t>1020102</t>
  </si>
  <si>
    <t>Бюджетные инвестиции в объекты капитального строительства собственности муниципальных образований</t>
  </si>
  <si>
    <t>1476018</t>
  </si>
  <si>
    <t>мероприятия по реализации подпрограммы «Устойчивое развитие сельских территорий» Государственной программы «Развитие сельского хозяйства и регулирование рынков сельскохозяйственной продукции, сырья и продовольствия в Республике Татарстан на 2013-2020 годы»</t>
  </si>
  <si>
    <t>2026700</t>
  </si>
  <si>
    <t>Функционирование органов в сфере национальной безопасности и правоохранительной деятельности</t>
  </si>
  <si>
    <t>2180100</t>
  </si>
  <si>
    <t>Предупреждение и ликвидация последствий чрезвычайных ситуаций и стихийных бедствий природного и техногенного характера</t>
  </si>
  <si>
    <t>3150600</t>
  </si>
  <si>
    <t>Программа дорожных работ Кукморского муниципального района РТ</t>
  </si>
  <si>
    <t>3400300</t>
  </si>
  <si>
    <t>Мероприятия по землеустройству и землепользованию</t>
  </si>
  <si>
    <t>3500201</t>
  </si>
  <si>
    <t>3500300</t>
  </si>
  <si>
    <t>Мероприятия в области жилищного хозяйства</t>
  </si>
  <si>
    <t>3500301</t>
  </si>
  <si>
    <t>3510501</t>
  </si>
  <si>
    <t>4100103</t>
  </si>
  <si>
    <t>Муниципальная программа "Развитие сети дошкольных образовательных учреждений Кукморского муниципального района на 2011-2012 годы"</t>
  </si>
  <si>
    <t>4209914</t>
  </si>
  <si>
    <t>Районная целевая программа "Пожарная безопасность в Кукморском районе на 2013-2015 года" (детсады)</t>
  </si>
  <si>
    <t>Муниципальная программа "Развитие сети общеобразовательных учреждений Кукморского муниципального района на 2011-2012 годы" (субсидии и местный бюджет)</t>
  </si>
  <si>
    <t>4239903</t>
  </si>
  <si>
    <t>Мероприятия, направленные на подержку тренеров-преподавателей и спортсменов-инстукторов за высокие результаты</t>
  </si>
  <si>
    <t>4239910</t>
  </si>
  <si>
    <t>Муниципальная программа «Основные направления развития дополнительного образования детей Кукморского мунициального района на 2012- 2014 годы » (МП)</t>
  </si>
  <si>
    <t>4239920</t>
  </si>
  <si>
    <t>Муниципальная программа «Основные направления развития дополнительного образования детей Кукморского мунициального района на 2012- 2014 годы » (ХЭН)</t>
  </si>
  <si>
    <t>4239930</t>
  </si>
  <si>
    <t>Муниципальная программа "Развитие физической культуры, спорта в Кукморском муниципальном районе на 2009-2013 годы" (ДЮСШ)</t>
  </si>
  <si>
    <t>4310100</t>
  </si>
  <si>
    <t>Муниципальная программа "Патриотическое  воспитание детей и молодежи Кукморского муниципального района Республики Татарстан на 2011-2013 годы"</t>
  </si>
  <si>
    <t>4329900</t>
  </si>
  <si>
    <t>Муниципальная программа "Развитие физической культуры, спорта в Кукморском муниципальном районе на 2009-2013 годы"</t>
  </si>
  <si>
    <t>4329918</t>
  </si>
  <si>
    <t>Муниципальная программа "Патриотическое  воспитание детей и молодежи Кукморского муниципального района Республики Татарстан на 2011-2013 годы" (ПК)</t>
  </si>
  <si>
    <t>4329920</t>
  </si>
  <si>
    <t>Программа отдыха, оздоровления, занятости детей и молодежи Кукморского муниципального района на 2014 год</t>
  </si>
  <si>
    <t>4360901</t>
  </si>
  <si>
    <t>Проведение мероприятий для детей и молодежи (развитие физкультуры и спорта)</t>
  </si>
  <si>
    <t>4362010</t>
  </si>
  <si>
    <t>Стимулирующая надбавка педагогическим работникам-молодым специалистам  образовательных учреждениях дополнительного образования детей туристско-краеведческой, эколого-биологической, военно-патриотической, социально-педагогической, социально-экономической, естественно-научной, технической и культурологической направленности и многопрофильных образовательных учреждений дополнительного образования детей.</t>
  </si>
  <si>
    <t>4362041</t>
  </si>
  <si>
    <t>Стимулирующая надбавка педагогическим работникам-молодым специалистам  общеобразовательных учреждений – школ.</t>
  </si>
  <si>
    <t>4362050</t>
  </si>
  <si>
    <t>Стимулирующая надбавка педагогическим работникам-молодым специалистам  дошкольных образовательных учреждений.</t>
  </si>
  <si>
    <t>4409900</t>
  </si>
  <si>
    <t>Муниципальная программа «Культура, традиции и народное творчество на 2012–2014 годы»</t>
  </si>
  <si>
    <t>4419900</t>
  </si>
  <si>
    <t>4428003</t>
  </si>
  <si>
    <t>Дотация району (Государственная программа «Управление государственными финансами Республики Татарстан на 2014-2016 годы»)</t>
  </si>
  <si>
    <t>4429900</t>
  </si>
  <si>
    <t>4529900</t>
  </si>
  <si>
    <t>5058500</t>
  </si>
  <si>
    <t>Оказание других видов социальной помощи</t>
  </si>
  <si>
    <t>5129700</t>
  </si>
  <si>
    <t>Муниципальная программа "Развитие физической культуры, спорта в Кукморском муниципальном районе на 2009-2013 годы</t>
  </si>
  <si>
    <t>Целевая программа Кукморского муниципального района "Доступная среда на 2011-2015 годы"</t>
  </si>
  <si>
    <t>Муниципальная программа по формированию здорового образа жизни, снижению потребления алкогольной продукции, пива и табака среди населения Кукморского муниципального района на 2011 - 2015 годы</t>
  </si>
  <si>
    <t>5140100</t>
  </si>
  <si>
    <t>Мероприятия в области социальной политики</t>
  </si>
  <si>
    <t>5201010</t>
  </si>
  <si>
    <t>Предоставление мер социальной поддержки гражданам, имеющим детей, посещающих образовательные организации, реализующие образовательную программу дошколного образования</t>
  </si>
  <si>
    <t>5210204</t>
  </si>
  <si>
    <t>Субвенции бюд.муниципальным районам и городских округов по реализации полномочий в области молодежной политики (управление)</t>
  </si>
  <si>
    <t>5210205</t>
  </si>
  <si>
    <t>Субвенции бюд.муниципальным районам и городских округов по реализации полномочий в области образования (управление)</t>
  </si>
  <si>
    <t>5210206</t>
  </si>
  <si>
    <t>Субвенции бюд. муниципальным районам и городских округов по реализации полномочий по образованию и организации деятельности комиссии по делам несовершеннолетних</t>
  </si>
  <si>
    <t>5210207</t>
  </si>
  <si>
    <t>Субвенции бюд. муниципальным районам и городских округов по реализации полномочий по образованию и организации деятельности административных комиссий</t>
  </si>
  <si>
    <t>Муниципальная программа "Развитие сети общеобразовательных учреждений Кукморского муниципального района на 2011-2012 годы" (субвенции)</t>
  </si>
  <si>
    <t>5210210</t>
  </si>
  <si>
    <t>Субвенции на реализацию полномочий по осуществлению информационного обеспечения образовательных учреждений</t>
  </si>
  <si>
    <t>5210211</t>
  </si>
  <si>
    <t>Субвенции на реализацию гос.полномочий по проведению противоэпидемических мероприятий</t>
  </si>
  <si>
    <t>5210213</t>
  </si>
  <si>
    <t>Субвенции на опеку и попечительство</t>
  </si>
  <si>
    <t>5210214</t>
  </si>
  <si>
    <t>Субвенции на гос.полномочия в области архивного дела</t>
  </si>
  <si>
    <t>5210215</t>
  </si>
  <si>
    <t>Субвенции на госполномочия по определению  перечня должностных лиц, уполномоченных составлять протоколы об админ.нарушениях</t>
  </si>
  <si>
    <t>5210216</t>
  </si>
  <si>
    <t>Субвенции на содержание сибиреязвенных скотомогильников и биотермических ям</t>
  </si>
  <si>
    <t>5210217</t>
  </si>
  <si>
    <t>Субвенция дошкольным образовательным учреждениям</t>
  </si>
  <si>
    <t>5223200</t>
  </si>
  <si>
    <t>Программа отдыха, оздоровления, занятости детей и молодежи</t>
  </si>
  <si>
    <t>5229910</t>
  </si>
  <si>
    <t>Программа развития госгражданской и муниципальной службы</t>
  </si>
  <si>
    <t>5235100</t>
  </si>
  <si>
    <t>Программа капитальных вложений Республики Татарстан</t>
  </si>
  <si>
    <t>6000101</t>
  </si>
  <si>
    <t>6000200</t>
  </si>
  <si>
    <t>Содержание автомобильных дорог и инженерных сооружений на них в границах городских округов и поселений в рамках благоустройства</t>
  </si>
  <si>
    <t>6000201</t>
  </si>
  <si>
    <t>6000301</t>
  </si>
  <si>
    <t>6000400</t>
  </si>
  <si>
    <t>Муниципальная программа "Организация и содержаение мест захоронения"</t>
  </si>
  <si>
    <t>6000401</t>
  </si>
  <si>
    <t>6000501</t>
  </si>
  <si>
    <t>6001500</t>
  </si>
  <si>
    <t>Муниципальная программа «Повышение безопасности дорожного движения в Кукморском муниципальном районе на 2013 год»</t>
  </si>
  <si>
    <t>Итого</t>
  </si>
  <si>
    <t>Разработчики программы</t>
  </si>
  <si>
    <t>Исполком</t>
  </si>
  <si>
    <t>Управление образования</t>
  </si>
  <si>
    <t>Управление культуры</t>
  </si>
  <si>
    <t>4239910, 4239920</t>
  </si>
  <si>
    <t>5129711, 4239930, 4329900</t>
  </si>
  <si>
    <t>Образовательные учреждения</t>
  </si>
  <si>
    <t>2013 г.</t>
  </si>
  <si>
    <t>2014 г.</t>
  </si>
  <si>
    <t>2015 г.</t>
  </si>
  <si>
    <t>Общеобразовательные учреждения</t>
  </si>
  <si>
    <t>Дошкольные образовательные учреждения</t>
  </si>
  <si>
    <t>Капитальный ремонт электрооборудования  (количество объектов  / общая стоимость работ, руб.)</t>
  </si>
  <si>
    <t>3/555 т.р.</t>
  </si>
  <si>
    <t>Количество объектов, которые необходимо оборудовать автоматической пожарной сигнализацией (далее -АПС) / общая стоимость работ (руб.)</t>
  </si>
  <si>
    <t>8/560 т.р.</t>
  </si>
  <si>
    <t>Количество объектов, на  которых необходимо обслуживание АПС / общая стоимость работ (руб.)</t>
  </si>
  <si>
    <t>45/900</t>
  </si>
  <si>
    <t>Количество объектов, на которых необходимо произвести ремонт (замену) АПС</t>
  </si>
  <si>
    <t xml:space="preserve">2/200 </t>
  </si>
  <si>
    <t>2/200</t>
  </si>
  <si>
    <t>Количество объектов, на  которых необходим вывод сигнала о пожаре в ближайшее подразделение противопожарной службы/ общая стоимость работ (руб.)</t>
  </si>
  <si>
    <t>5/225 т.р.</t>
  </si>
  <si>
    <t>Количество объектов, которые необходимо оборудовать системой оповещения людей о пожаре/ общая стоимость работ (руб.)</t>
  </si>
  <si>
    <t>1/50 т.р.</t>
  </si>
  <si>
    <t>14/700 т.р.</t>
  </si>
  <si>
    <t>5/250 т.р.</t>
  </si>
  <si>
    <t>Количество объектов, на которых необходимо обслуживание систем оповещения людей о пожаре/ общая стоимость работ (руб.)</t>
  </si>
  <si>
    <t>10/500 т.р.</t>
  </si>
  <si>
    <t>Количество объектов и площадь строительных конструкций (кв.м), подлежащих обработке огнезащитным составом / общая стоимость работ (руб.)</t>
  </si>
  <si>
    <t>33/16500/ 495 т.р.</t>
  </si>
  <si>
    <t>19/3800/ 114 т.р.</t>
  </si>
  <si>
    <t>Количество объектов, которые необходимо оборудовать наружным противопожарным водоснабжением (шт.)/стоимость (руб.)</t>
  </si>
  <si>
    <t>1/450 т.р.</t>
  </si>
  <si>
    <t>Количество внутренних противопожарных кранов, которые необходимо оборудовать пожарными рукавами и стволами (шт.)/стоимость (руб.)</t>
  </si>
  <si>
    <t>3/90 т.р.</t>
  </si>
  <si>
    <t>Необходимо приобрести первичных средств пожаротушения (шт.)/стоимость (руб.)</t>
  </si>
  <si>
    <t>25/ 25 т.р.</t>
  </si>
  <si>
    <t>20/20 т.р.</t>
  </si>
  <si>
    <t>Необходимо обучить должностных лиц пожарно-техническому минимуму</t>
  </si>
  <si>
    <t>228/228 т.р.</t>
  </si>
  <si>
    <t>177/177 т.р.</t>
  </si>
  <si>
    <t>Количество объектов, состояние электрооборудования которых требует капитального ремонта / общая стоимость работ (руб.)</t>
  </si>
  <si>
    <t xml:space="preserve">9/900 </t>
  </si>
  <si>
    <t>Количество объектов, которые необходимо оборудовать АПС / общая стоимость работ (руб.)</t>
  </si>
  <si>
    <t xml:space="preserve">3/720 </t>
  </si>
  <si>
    <t xml:space="preserve">15/ 300 </t>
  </si>
  <si>
    <t xml:space="preserve">42/123000/       369 </t>
  </si>
  <si>
    <t>Установка ПВ (шт.)/стоимость (руб.)</t>
  </si>
  <si>
    <t xml:space="preserve">2/ 900 </t>
  </si>
  <si>
    <t>246/246</t>
  </si>
  <si>
    <t>Количество противопожарных стендов необходимых для установки на улицах пгт Кукмор \стоимость работ</t>
  </si>
  <si>
    <t xml:space="preserve">15/ 150 </t>
  </si>
  <si>
    <t>120/120</t>
  </si>
  <si>
    <t>Наименование главного распоря­дителя бюджет­ных средств</t>
  </si>
  <si>
    <t>Противопожарные мероприятия / стоимость, тыс.руб.</t>
  </si>
  <si>
    <t>Всего, т.р.</t>
  </si>
  <si>
    <t>Система оповещения населения о пожаре и ЧС</t>
  </si>
  <si>
    <t>Приобретение пожарных мотопомп</t>
  </si>
  <si>
    <t>Устройство подъездных пу­тей к пожарным водоисточникам</t>
  </si>
  <si>
    <t>Приобретение и установка пожарных гидрантов</t>
  </si>
  <si>
    <t>Установка подземных пожарных водоемов</t>
  </si>
  <si>
    <t>Устройство противопо-жарного водопровода</t>
  </si>
  <si>
    <t>Большекукморский   сельский исполнительный комитет</t>
  </si>
  <si>
    <t xml:space="preserve">4/240 </t>
  </si>
  <si>
    <t>4/140</t>
  </si>
  <si>
    <t>2/500</t>
  </si>
  <si>
    <t>Большесардекский</t>
  </si>
  <si>
    <t xml:space="preserve">сельский исполнительный комитет </t>
  </si>
  <si>
    <t xml:space="preserve">6/360 </t>
  </si>
  <si>
    <t>6/210</t>
  </si>
  <si>
    <t>3/750</t>
  </si>
  <si>
    <t>Байлянгарский сельский исполнительный комитет</t>
  </si>
  <si>
    <t xml:space="preserve">3/180 </t>
  </si>
  <si>
    <t>3/105</t>
  </si>
  <si>
    <t>Исполнительный комитет Березнякского сельского поселения</t>
  </si>
  <si>
    <t>5/300 т.р.</t>
  </si>
  <si>
    <t>5/175</t>
  </si>
  <si>
    <t>1/250</t>
  </si>
  <si>
    <t>Важашурский сельский исполнительный комитет</t>
  </si>
  <si>
    <t>Исполнительный комитет Каенсарского</t>
  </si>
  <si>
    <t>сельского поселения</t>
  </si>
  <si>
    <t>1/60 т.р.</t>
  </si>
  <si>
    <t>Каркаусьский</t>
  </si>
  <si>
    <t>сельский исполнительный комитет</t>
  </si>
  <si>
    <t>4/240 т.р.</t>
  </si>
  <si>
    <t>Кошкинский</t>
  </si>
  <si>
    <t>2/120 т.р.</t>
  </si>
  <si>
    <t>Исполнительный комитет Кукморского муниципального района</t>
  </si>
  <si>
    <t>4/1000</t>
  </si>
  <si>
    <t>Исполнительный комитет Лельвижского сельского поселения</t>
  </si>
  <si>
    <t xml:space="preserve">      Лубянский</t>
  </si>
  <si>
    <t>3/180 т.р.</t>
  </si>
  <si>
    <t>Исполнительный комитет Мамаширского сельского поселения</t>
  </si>
  <si>
    <t xml:space="preserve"> Манзарасский </t>
  </si>
  <si>
    <t xml:space="preserve">Нижнеискубашский      </t>
  </si>
  <si>
    <t xml:space="preserve">      сельский исполнительный             </t>
  </si>
  <si>
    <t xml:space="preserve">           комитет</t>
  </si>
  <si>
    <t>Исполнительный комитет Нижнерусского сельского поселения</t>
  </si>
  <si>
    <t>Ныртинский  сельский исполнительный комитет</t>
  </si>
  <si>
    <t>Нырьинский сельский исполнительный комитет</t>
  </si>
  <si>
    <t>9/540 т.р.</t>
  </si>
  <si>
    <t>9/315</t>
  </si>
  <si>
    <t>Олуязский  сельский исполнительный комитет</t>
  </si>
  <si>
    <t>Оштарма -Юмьинский сельский исполнительный комитет</t>
  </si>
  <si>
    <t>7/420 т.р.</t>
  </si>
  <si>
    <t>7/245</t>
  </si>
  <si>
    <t>Починок Кучуковский</t>
  </si>
  <si>
    <t>8/480 т.р.</t>
  </si>
  <si>
    <t>8/280</t>
  </si>
  <si>
    <t>Исполнительный комитет Псякского сельского поселения</t>
  </si>
  <si>
    <t>Сардекбашский  сельский исполнительный комитет</t>
  </si>
  <si>
    <t>4/400</t>
  </si>
  <si>
    <t>Селочуринский    сельский исполнительный комитет</t>
  </si>
  <si>
    <t>Среднекуморский  сельский исполнительный комитет</t>
  </si>
  <si>
    <t>Исполнительный комитет Туембашского  сельского поселения</t>
  </si>
  <si>
    <t>Исполнительный комитет Уркушского  сельского поселения</t>
  </si>
  <si>
    <t>Исполнительный комитет Чарлинского сельского поселения</t>
  </si>
  <si>
    <t>Ядыгерьский   сельский исполнительный комитет</t>
  </si>
  <si>
    <t>Яныльский  сельский исполнительный комитет</t>
  </si>
  <si>
    <t>Исполнительный комитет Ятмас- Дусаевского</t>
  </si>
  <si>
    <t>127/7 620 т.р.</t>
  </si>
  <si>
    <t>123/ 4 305 т.р.</t>
  </si>
  <si>
    <t>3/60</t>
  </si>
  <si>
    <t>жкх</t>
  </si>
  <si>
    <t>культура</t>
  </si>
  <si>
    <t>образование</t>
  </si>
  <si>
    <t xml:space="preserve">количество </t>
  </si>
  <si>
    <t>стоимость</t>
  </si>
  <si>
    <t>1/70</t>
  </si>
  <si>
    <t>30/600</t>
  </si>
  <si>
    <t>5</t>
  </si>
  <si>
    <t>1</t>
  </si>
  <si>
    <t>50</t>
  </si>
  <si>
    <t xml:space="preserve">Программа отдыха, оздоровления, занятости детей и молодежи Кукморского муниципального района на 2014 год </t>
  </si>
  <si>
    <t>Соответствует бюджету</t>
  </si>
  <si>
    <t>Уменьшить финансовое обеспечение в программе</t>
  </si>
  <si>
    <t>Разработать программу</t>
  </si>
  <si>
    <t>да</t>
  </si>
  <si>
    <t>нет</t>
  </si>
  <si>
    <t>Управление образования, Управление культуры</t>
  </si>
  <si>
    <t>Управление по делам молодежи и спорту</t>
  </si>
  <si>
    <t>(приведение в соответствие с Федеральным законом от 03.02.2014 года №1-ФЗ)</t>
  </si>
  <si>
    <t>Развитие сети дошкольных образовательных учреждений Кукморского муниципального района на 2015год</t>
  </si>
  <si>
    <t>Развитие сети общеобразовательных учреждений Кукморского муниципального района на 2015год</t>
  </si>
  <si>
    <t xml:space="preserve">Муниципальная программа «Культура, традиции и народное творчество на 2015-2017годы» </t>
  </si>
  <si>
    <t xml:space="preserve"> 4409900, 4419900, 4429900</t>
  </si>
  <si>
    <t>Муниципальная программа «Основные направления развития дополнительного образования детей Кукморского мунициального района на 2015-2017годы »</t>
  </si>
  <si>
    <t xml:space="preserve">Муниципальная адресная программа по переселению граждан из аварийного жилищного фонда на территории Кукморского муниципального района  на 2015год </t>
  </si>
  <si>
    <t xml:space="preserve">Реализация антикоррупционной политики в Кукморском  муниципальном районе
Республики Татарстан на 2015-2020 годы </t>
  </si>
  <si>
    <t>5129716, 4529916, 0920316</t>
  </si>
  <si>
    <t>4209914, 4219914, 4239914</t>
  </si>
  <si>
    <t>Срок испол-нения</t>
  </si>
  <si>
    <t>Способ, источник финанси-рования</t>
  </si>
  <si>
    <t>Обеспечение работы всех субъектов по укреплению межнациональных и межконфессиональных отношений Кукморского муниципального района (все отделы, управления Исполнительного комитета Кукморского муниципального района, ОМВД России по Кукморскому району, отдел социальной защиты МТЗ и СЗ РТ в Кукморском районе, Общественный Совет Кукморского муниципального района)</t>
  </si>
  <si>
    <t>2015-2020гг</t>
  </si>
  <si>
    <t>Обеспечение проведения заседаний Совета по взаимодействию с религиозными и общественными организациями при главе Кукморского муниципального района</t>
  </si>
  <si>
    <t>ежеквартально</t>
  </si>
  <si>
    <t>--</t>
  </si>
  <si>
    <t>Изучение государственной программы по реализации государственной национальной политики в Республике Татарстан на период 2014 – 2020 гг.</t>
  </si>
  <si>
    <t>Изучение государственной программы по сохранению, изучению и развитию государственных языков Республики Татарстан и других языков в Республике Татарстан на 2014 – 2020 гг.</t>
  </si>
  <si>
    <t>Управление образования, культуры Исполнительного комитета Кукморского муниципального района</t>
  </si>
  <si>
    <t>Изучение государственной программы по реализации Концепции сохранения национальной идентичности татарского народа на период 2014 – 2016 гг.</t>
  </si>
  <si>
    <t>Изучение государственной программы  «Развитие культуры Республики Татарстан на 2014-2020гг.»</t>
  </si>
  <si>
    <t>Подготовка и организация мероприятий, посвященных историческим датам, являющимся фактором единения представителей народов, проживающих в Кукморском муниципальном районе</t>
  </si>
  <si>
    <t>Обеспечение широкого освещения в средствах массовой информации   исторических дат, являющихся фактором единения представителей народов, проживающих в Кукморском муниципальном районе</t>
  </si>
  <si>
    <t>Проведение мероприятий, посвященных празднованию Дня родного (татарского) языка (26 апреля) и Дня русского языка (6 июня)</t>
  </si>
  <si>
    <t>Проведение спартакиады национальных видов спорта, традиционных игр и забав представителей народов, проживающих в Кукморском муниципальном районе</t>
  </si>
  <si>
    <t>Проведение мероприятий, посвященных дню Республики Татарстан</t>
  </si>
  <si>
    <t>Участие в республиканском совещании руководителей национально-культурных автономий представителей народов, проживающих в Кукморском муниципальном районе, по вопросу участия национально-культурных автономий в реализации Концепции государственной национальной политики Республики Татарстан</t>
  </si>
  <si>
    <t>Регулярное участие членов Совета по взаимодействию с религиозными и общественными организациями при главе Кукморского муниципального района  в заседаниях районного мухтасибата</t>
  </si>
  <si>
    <t>Участие в Форуме социально-ориентированных некоммерческих организаций РТ</t>
  </si>
  <si>
    <t>ежегодно</t>
  </si>
  <si>
    <t>постоянно</t>
  </si>
  <si>
    <t>Организация  всенародного  праздника День народного единства 4 ноября. Ярмарка – всенародное гулянье.</t>
  </si>
  <si>
    <t>2015-2020гг.</t>
  </si>
  <si>
    <t>2015-2020 гг.</t>
  </si>
  <si>
    <t>отдел социальной       защиты министерства труда, занятости и социальной защиты РТ в Кукморском муниципальном районе</t>
  </si>
  <si>
    <t>бюджет района</t>
  </si>
  <si>
    <t>Осуществление поддержки и дальнейшего развития деятельности существующих    кадетских классов в образовательных учреждениях Кукморского муниципального района</t>
  </si>
  <si>
    <t xml:space="preserve">отдел социальной защиты, сектор опеки и попечительства,  </t>
  </si>
  <si>
    <t>ГАУЗ «Кукморская ЦРБ»</t>
  </si>
  <si>
    <t>2015-2020  года</t>
  </si>
  <si>
    <t>Проведение конкурса профессионального   мастерства   среди молодых специалистов на звание «Луч­ший по профессии»</t>
  </si>
  <si>
    <t>Организация военизированных патриотических игр, походов, слётов и экскурсий</t>
  </si>
  <si>
    <t>Организация семинаров, лекций для учащихся в обра­зовательных учреждениях всех типов и видов, социальных приютах с целью профилактики и предупреждения упот­ребления наркотиков, пьянства, алкого­лизма и табакокурения</t>
  </si>
  <si>
    <t>Организация благотворительных акций для детей-сирот, детей, оставшихся без попечения родителей, и лиц из числа детей-сирот, детей, оставшихся без попечения родите­лей, обучающихся в учреждениях про­фессионального образования</t>
  </si>
  <si>
    <t>Продолжение работы молодежного формирования правоохранительной направленности «Форпост», юных инспекторов движения, сек­ций и кружков по изучению уголовного и административного законодательства, правил дорожного движения</t>
  </si>
  <si>
    <t>2015-2020 гг</t>
  </si>
  <si>
    <t>ежегодно май-август</t>
  </si>
  <si>
    <t>Организация и проведение в районе акции «Умей делать добро» по оказанию учащимися школ помощи по­жилым и ветеранам</t>
  </si>
  <si>
    <t>Организация закрепления за состоящими на учете в комиссии по делам несовершеннолетних за совершение правонарушений общественных воспитателей из числа руководителей предприятий, организаций, учреждений района</t>
  </si>
  <si>
    <t>районная комиссия по делам несовершеннолетних</t>
  </si>
  <si>
    <t>в течение 2015 года</t>
  </si>
  <si>
    <t>Привлечение представителей религиозных конфессий к работе по социальной реа­билитации   лиц,   освободившихся  из мест лишения свободы, страдающих алкоголизмом и наркоманией</t>
  </si>
  <si>
    <t>Продолжение проведения профилактиче­ских наркологических медицинских ос­мотров учащихся с целью раннего выявления лиц, допускающих немедицинское потребление наркотиче­ских веществ</t>
  </si>
  <si>
    <t>Продолжение работы по дальнейшему привлечению товариществ собственни­ков жилья, домовых и уличных комите­тов,   старших по подъ­ездам к мероприятиям по предупрежде­нию правонарушений на занимаемых ими территориях и обслуживаемых до­мах</t>
  </si>
  <si>
    <t>Организация проведения на территории района ежегодной акции с участием участковых уполномоченных полиции «Разрешите представиться»</t>
  </si>
  <si>
    <t>Организация   проведения ежегодного социологического исследования по изу­чению общественного мнения о деятель­ности участковых уполномоченных полиции</t>
  </si>
  <si>
    <t xml:space="preserve">ОМВД </t>
  </si>
  <si>
    <t>2015-2020 г.</t>
  </si>
  <si>
    <t xml:space="preserve">Организация взаимодействия с учреж­дениями здравоохранения по выявлению иностранных граждан и лиц без граждан­ства, больных наркоманией, инфекцион­ными заболеваниями, которые представ­ляют опасность для окружающих. При­нятие мер по аннулированию разре­шения на временное проживание, вида на жительство, разрешения на работу.  </t>
  </si>
  <si>
    <t xml:space="preserve">2015-2020 гг. </t>
  </si>
  <si>
    <t>Организация взаимодействия с управляющими компаниями по контролю за пребыванием иностранных граждан и лиц без гражданства, выявлению лиц, не состоящих на миграционном учете</t>
  </si>
  <si>
    <t xml:space="preserve">ОМС, управляющие компании,  ОМВД, ФМС </t>
  </si>
  <si>
    <t>ОМВД ,ОМС</t>
  </si>
  <si>
    <t>Проведение сверки на предмет выявления фактов регистрации граждан в домах, непригодных для проживания</t>
  </si>
  <si>
    <t>Ведение реестра имеющихся на территориях поселений заброшенных домовладений</t>
  </si>
  <si>
    <t>Проведение круглых столов по актуальным вопросам реализации миграционной политики, гармонизации межнациональных и межконфессиональных отношений и религиозных организации, а также в целях недопущения конфликта</t>
  </si>
  <si>
    <t xml:space="preserve">Общественный совета КМР </t>
  </si>
  <si>
    <t>Организация информационного освеще­ния мероприятий Программы</t>
  </si>
  <si>
    <t xml:space="preserve"> Газета «Хезмэт даны»(Трудовая слава)</t>
  </si>
  <si>
    <t>1 раз в полугодие</t>
  </si>
  <si>
    <t>Подготовка ежегодного доклада о реализации государственной национальной и конфессиональной политики в муниципальном районе</t>
  </si>
  <si>
    <t>Руководитель Исполнительного комитета Кукморского муниципального района</t>
  </si>
  <si>
    <t>Программа государственной национальной политики, профилактики экстремизма и укрепления межнациональных и межконфессиональных отношений в Кукморском  муниципальном районе  на 2015-2020годы</t>
  </si>
  <si>
    <t>Развитие физической культуры, спорта в Кукморском муниципальном районе на 2005год</t>
  </si>
  <si>
    <t xml:space="preserve">                Распределение по годам</t>
  </si>
  <si>
    <t>Исполнитель (по согласованию)</t>
  </si>
  <si>
    <t>Редакция газеты «Хезмэт даны» (Трудовая слава) (по согласованию)</t>
  </si>
  <si>
    <t xml:space="preserve">Совет  по взаимодействию с религиозными  общественными организациями при главе Кукморского муниципального района  </t>
  </si>
  <si>
    <t>Проведение муниципальных народных  праздников и участие в республиканских народных  праздниках:«Сабантуй», «Навруз», «Питрау» и других.</t>
  </si>
  <si>
    <t>Спонсоры</t>
  </si>
  <si>
    <t>Организация деятельности по сохранению и восстановлению объектов историко-культурного наследия муниципального района и использования их в культурно-просветительской деятельности и работе по патриотическому воспитанию молодежи. Организация  экскурсий по историческим  местам  родного края.</t>
  </si>
  <si>
    <t>Отдел МВД России по Кукморскому району, Штаб ДНД</t>
  </si>
  <si>
    <t>Обеспечение реализации мероприятий соответствующих федеральным и региональным целевым программам по патриотическому воспитанию детей и подростков</t>
  </si>
  <si>
    <t>Проведение мониторинга досуга учащихся и молодежи и на его основе обеспечение создания клубных формирований, спортивных секций, кружков, учебных курсов</t>
  </si>
  <si>
    <t>В течение срока действия Программы</t>
  </si>
  <si>
    <t>Проведение районных конкурсов: «Театр Здоровья», «Команд КВН», «Отрядов профилактики»</t>
  </si>
  <si>
    <t>Организация конкурса-выставки декоративно-прикладного искусства среди учащихся образовательных учреждений района</t>
  </si>
  <si>
    <t>спонсорская помощь</t>
  </si>
  <si>
    <t>представители религиозных конфессий</t>
  </si>
  <si>
    <t xml:space="preserve">Управление образования, ГАУЗ «Кукморская ЦРБ»  </t>
  </si>
  <si>
    <t xml:space="preserve">Исполком , ОМС, ОМВД </t>
  </si>
  <si>
    <t xml:space="preserve">Исполком, ОМВД </t>
  </si>
  <si>
    <t xml:space="preserve">Исполком, ОМВД  </t>
  </si>
  <si>
    <t>Разработка и распространение среди населения памяток (листовок) о порядке действия при совершении в отношении граждан правонарушений</t>
  </si>
  <si>
    <t>Проведение в СМИ разъяснительной ра­боты по:   проблемам преступности, наркомании и токсикомании среди молодежи, детского дорожно-транспортного травматизма, здорового образа жизни, пагубности вредных привычек, ориентации молодежи на духовные ценности и пропаганде патриотизма</t>
  </si>
  <si>
    <t xml:space="preserve"> Редакция газеты «Хезмэт даны», (Трудовая слава), УДМС,  Управление образования, ОМВД </t>
  </si>
  <si>
    <t>Создание единой базы лиц, причастных к незаконному обо­роту наркотических средств и психотропных веществ</t>
  </si>
  <si>
    <t xml:space="preserve">Реализация дополнительных мер по обеспечению занятости сельской молодежи, проведению досуга и расширению возможностей для получения профессионального образования; развитию общественного движения сельской молодежи. </t>
  </si>
  <si>
    <t>Управление образования; Управление культуры , УДМС, Исполком</t>
  </si>
  <si>
    <t>ОМС, ЦРБ, ОМВД , ФМС</t>
  </si>
  <si>
    <t>Организация взаимодействия с общественными формированиями   в части их привлечения к предотвращению незаконной миграции</t>
  </si>
  <si>
    <t>УФМС, ОМС</t>
  </si>
  <si>
    <t>ОМС</t>
  </si>
  <si>
    <t>Исполком, Управление образования, Управление культуры, УДМС, ОМВД</t>
  </si>
  <si>
    <t>Исполком, Управление образования, Управление культуры</t>
  </si>
  <si>
    <t>Всего</t>
  </si>
  <si>
    <t>из них</t>
  </si>
  <si>
    <t>Утверждение постановлений, распоряжений, приказов по вопросам:-по профилактике экстремизма и укрепления межнациональных и межконфессиональных отношений муниципального образования;-по противодействию злоупотреблению наркотическими средствами и их незаконному обороту;-по организации отдыха, оздоровления, занятости детей и молодёжи</t>
  </si>
  <si>
    <t>в том числе по учреждениям</t>
  </si>
  <si>
    <t>Принятие мер по дальнейшей реализации Закона Республики Татарстан от 1 ноября 2005 года № 107-ЗРТ «Об участии граждан в обеспечении общественного порядка в Республике Татарстан»</t>
  </si>
  <si>
    <t>Обеспечение квотирования бесплатных путевок в летние оздоровительные лагеря, санатории, дома отдыха для детей-сирот, детей, оставшихся без попечения родителей, детей из малообеспеченных, неблагополучных и многодетных семей, а также состоящих на учете в подразделениях по делам несовершеннолетних</t>
  </si>
  <si>
    <t>В соответствии с постановлением Рес­публиканской комиссии по делам несовершеннолетних и защите их прав от 5.11.2007 г. №12-07г. организация меж­ведомственного социального патронирования семей и детей, находящихся в соци­ально опасном положении</t>
  </si>
  <si>
    <t xml:space="preserve">Муниципальная  программа «Реализация антикоррупционной политики в Кукморском  муниципальном районе Республики Татарстан на 2015-2020 годы» </t>
  </si>
  <si>
    <t>Программа государственной национальной политики, профилактики экстремизма и укрепления межнациональных и межконфессиональных отношений в Кукморском  муниципальном районе  на 2015-2020годы (подпрограмма «Профилактика терроризма и экстремизма в Кукморском муниципальном районе на 2015-2016гг.»)</t>
  </si>
  <si>
    <t>Организация работы подростковых клубов по месту жительства в летний период (каникулярное время) как лагерь для де­тей с дневным пребыванием с проведе­нием экскурсий, походов, кружковой и спортивной работы</t>
  </si>
  <si>
    <t>Организация физкультурно-спортивных и благотворительных   спартакиад,   соревнований, фестивалей и конкурсов с обязательным выделением денежных средств на приобретение призов и подарков победителям и участникам конкурсов</t>
  </si>
  <si>
    <t>МБУ "Центр"Форпост"</t>
  </si>
  <si>
    <t>приложение к программе</t>
  </si>
  <si>
    <t>мероприятия подпрограммы государственной национальной политики, укрепления межнациональных и межконфессиональных отношений в Кукморском муниципальном районе на 2015-2020гг.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</si>
</sst>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?"/>
  </numFmts>
  <fonts count="36">
    <font>
      <sz val="14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8"/>
      <name val="Arial Narrow"/>
      <family val="2"/>
    </font>
    <font>
      <sz val="10"/>
      <name val="Arial"/>
      <family val="2"/>
      <charset val="204"/>
    </font>
    <font>
      <sz val="8.5"/>
      <name val="MS Sans Serif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.5"/>
      <name val="MS Sans Serif"/>
      <family val="2"/>
      <charset val="204"/>
    </font>
    <font>
      <b/>
      <sz val="8"/>
      <name val="MS Sans Serif"/>
      <family val="2"/>
      <charset val="204"/>
    </font>
    <font>
      <b/>
      <sz val="8"/>
      <name val="Arial Narrow"/>
      <family val="2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4B4B4B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0"/>
    <xf numFmtId="0" fontId="23" fillId="0" borderId="0"/>
  </cellStyleXfs>
  <cellXfs count="23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center" vertical="top" wrapText="1"/>
    </xf>
    <xf numFmtId="0" fontId="0" fillId="0" borderId="6" xfId="0" applyBorder="1"/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5" xfId="0" applyFont="1" applyBorder="1" applyAlignment="1">
      <alignment horizontal="left" vertical="top" wrapText="1"/>
    </xf>
    <xf numFmtId="0" fontId="0" fillId="0" borderId="8" xfId="0" applyBorder="1" applyAlignment="1"/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 indent="5"/>
    </xf>
    <xf numFmtId="0" fontId="2" fillId="0" borderId="9" xfId="0" applyFont="1" applyBorder="1" applyAlignment="1">
      <alignment horizontal="left" vertical="top" wrapText="1" indent="5"/>
    </xf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vertical="top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top" wrapText="1"/>
    </xf>
    <xf numFmtId="0" fontId="10" fillId="0" borderId="12" xfId="0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horizontal="center" vertical="top" wrapText="1"/>
    </xf>
    <xf numFmtId="16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/>
    </xf>
    <xf numFmtId="0" fontId="11" fillId="0" borderId="1" xfId="0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3" fontId="10" fillId="0" borderId="1" xfId="0" applyNumberFormat="1" applyFont="1" applyBorder="1" applyAlignment="1">
      <alignment horizontal="center" vertical="top" wrapText="1"/>
    </xf>
    <xf numFmtId="0" fontId="12" fillId="0" borderId="1" xfId="0" applyFont="1" applyBorder="1"/>
    <xf numFmtId="0" fontId="13" fillId="0" borderId="1" xfId="0" applyFont="1" applyBorder="1" applyAlignment="1">
      <alignment horizontal="left" vertical="top"/>
    </xf>
    <xf numFmtId="0" fontId="10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164" fontId="10" fillId="0" borderId="1" xfId="1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4" fillId="0" borderId="1" xfId="0" applyFont="1" applyBorder="1" applyAlignment="1">
      <alignment horizontal="justify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10" fillId="2" borderId="1" xfId="0" applyFont="1" applyFill="1" applyBorder="1" applyAlignment="1">
      <alignment horizontal="justify"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justify" vertical="top" wrapText="1"/>
    </xf>
    <xf numFmtId="0" fontId="11" fillId="0" borderId="15" xfId="0" applyFont="1" applyBorder="1" applyAlignment="1">
      <alignment horizontal="center" vertical="top" wrapText="1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9" fillId="0" borderId="0" xfId="0" applyFont="1"/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horizontal="justify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19" fillId="0" borderId="0" xfId="0" applyFont="1"/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4" fontId="19" fillId="0" borderId="1" xfId="0" applyNumberFormat="1" applyFont="1" applyBorder="1" applyAlignment="1">
      <alignment vertical="top" wrapText="1"/>
    </xf>
    <xf numFmtId="0" fontId="19" fillId="0" borderId="1" xfId="0" applyFont="1" applyBorder="1"/>
    <xf numFmtId="9" fontId="19" fillId="0" borderId="1" xfId="2" applyFont="1" applyBorder="1"/>
    <xf numFmtId="0" fontId="22" fillId="0" borderId="0" xfId="3" applyFont="1"/>
    <xf numFmtId="0" fontId="21" fillId="0" borderId="0" xfId="3"/>
    <xf numFmtId="0" fontId="24" fillId="0" borderId="0" xfId="4" applyFont="1"/>
    <xf numFmtId="0" fontId="22" fillId="0" borderId="0" xfId="4" applyFont="1"/>
    <xf numFmtId="0" fontId="16" fillId="0" borderId="0" xfId="4" applyFont="1" applyAlignment="1">
      <alignment horizontal="left"/>
    </xf>
    <xf numFmtId="0" fontId="16" fillId="0" borderId="0" xfId="4" applyFont="1" applyAlignment="1">
      <alignment horizontal="center"/>
    </xf>
    <xf numFmtId="0" fontId="22" fillId="0" borderId="0" xfId="3" applyFont="1" applyAlignment="1">
      <alignment horizontal="left" vertical="top" wrapText="1"/>
    </xf>
    <xf numFmtId="49" fontId="25" fillId="0" borderId="1" xfId="4" applyNumberFormat="1" applyFont="1" applyBorder="1" applyAlignment="1">
      <alignment horizontal="center" vertical="center" wrapText="1"/>
    </xf>
    <xf numFmtId="49" fontId="20" fillId="0" borderId="16" xfId="4" applyNumberFormat="1" applyFont="1" applyBorder="1" applyAlignment="1">
      <alignment horizontal="center" vertical="center" wrapText="1"/>
    </xf>
    <xf numFmtId="49" fontId="20" fillId="0" borderId="16" xfId="4" applyNumberFormat="1" applyFont="1" applyBorder="1" applyAlignment="1">
      <alignment horizontal="left" vertical="center" wrapText="1"/>
    </xf>
    <xf numFmtId="4" fontId="20" fillId="0" borderId="16" xfId="4" applyNumberFormat="1" applyFont="1" applyBorder="1" applyAlignment="1">
      <alignment horizontal="right" vertical="center" wrapText="1"/>
    </xf>
    <xf numFmtId="165" fontId="20" fillId="0" borderId="16" xfId="4" applyNumberFormat="1" applyFont="1" applyBorder="1" applyAlignment="1">
      <alignment horizontal="left" vertical="center" wrapText="1"/>
    </xf>
    <xf numFmtId="4" fontId="20" fillId="4" borderId="16" xfId="4" applyNumberFormat="1" applyFont="1" applyFill="1" applyBorder="1" applyAlignment="1">
      <alignment horizontal="right" vertical="center" wrapText="1"/>
    </xf>
    <xf numFmtId="4" fontId="20" fillId="5" borderId="16" xfId="4" applyNumberFormat="1" applyFont="1" applyFill="1" applyBorder="1" applyAlignment="1">
      <alignment horizontal="right" vertical="center" wrapText="1"/>
    </xf>
    <xf numFmtId="49" fontId="26" fillId="0" borderId="17" xfId="4" applyNumberFormat="1" applyFont="1" applyBorder="1" applyAlignment="1">
      <alignment horizontal="center"/>
    </xf>
    <xf numFmtId="49" fontId="27" fillId="0" borderId="18" xfId="4" applyNumberFormat="1" applyFont="1" applyBorder="1" applyAlignment="1">
      <alignment horizontal="left"/>
    </xf>
    <xf numFmtId="4" fontId="27" fillId="0" borderId="18" xfId="4" applyNumberFormat="1" applyFont="1" applyBorder="1" applyAlignment="1">
      <alignment horizontal="right"/>
    </xf>
    <xf numFmtId="0" fontId="23" fillId="0" borderId="0" xfId="4"/>
    <xf numFmtId="4" fontId="21" fillId="0" borderId="0" xfId="3" applyNumberFormat="1"/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8" xfId="0" applyBorder="1" applyAlignment="1">
      <alignment vertical="center" wrapText="1"/>
    </xf>
    <xf numFmtId="0" fontId="29" fillId="0" borderId="6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justify" vertical="center" wrapText="1"/>
    </xf>
    <xf numFmtId="17" fontId="29" fillId="0" borderId="9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49" fontId="28" fillId="0" borderId="1" xfId="0" applyNumberFormat="1" applyFont="1" applyBorder="1" applyAlignment="1">
      <alignment horizontal="justify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top" wrapText="1"/>
    </xf>
    <xf numFmtId="0" fontId="0" fillId="3" borderId="1" xfId="0" applyFill="1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5" fillId="0" borderId="0" xfId="0" applyFont="1"/>
    <xf numFmtId="0" fontId="14" fillId="0" borderId="0" xfId="0" applyFont="1"/>
    <xf numFmtId="0" fontId="3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8" xfId="0" applyBorder="1"/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/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justify" vertical="center" wrapText="1"/>
    </xf>
    <xf numFmtId="0" fontId="32" fillId="0" borderId="8" xfId="0" applyFont="1" applyBorder="1" applyAlignment="1">
      <alignment horizontal="justify" vertical="center" wrapText="1"/>
    </xf>
    <xf numFmtId="17" fontId="29" fillId="0" borderId="2" xfId="0" applyNumberFormat="1" applyFont="1" applyBorder="1" applyAlignment="1">
      <alignment horizontal="center" vertical="center" wrapText="1"/>
    </xf>
    <xf numFmtId="17" fontId="29" fillId="0" borderId="8" xfId="0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</cellXfs>
  <cellStyles count="5">
    <cellStyle name="Обычный" xfId="0" builtinId="0"/>
    <cellStyle name="Обычный 2" xfId="3"/>
    <cellStyle name="Обычный 3" xfId="4"/>
    <cellStyle name="Процентный" xfId="2" builtinId="5"/>
    <cellStyle name="Финансовый" xfId="1" builtinId="3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247650</xdr:rowOff>
    </xdr:from>
    <xdr:to>
      <xdr:col>5</xdr:col>
      <xdr:colOff>374650</xdr:colOff>
      <xdr:row>93</xdr:row>
      <xdr:rowOff>19050</xdr:rowOff>
    </xdr:to>
    <xdr:grpSp>
      <xdr:nvGrpSpPr>
        <xdr:cNvPr id="2" name="Группа 1"/>
        <xdr:cNvGrpSpPr/>
      </xdr:nvGrpSpPr>
      <xdr:grpSpPr>
        <a:xfrm>
          <a:off x="0" y="37376100"/>
          <a:ext cx="5575300" cy="314325"/>
          <a:chOff x="12700" y="15506700"/>
          <a:chExt cx="5270500" cy="314325"/>
        </a:xfrm>
      </xdr:grpSpPr>
      <xdr:sp macro="" textlink="">
        <xdr:nvSpPr>
          <xdr:cNvPr id="3" name="1220"/>
          <xdr:cNvSpPr/>
        </xdr:nvSpPr>
        <xdr:spPr>
          <a:xfrm>
            <a:off x="12700" y="15506700"/>
            <a:ext cx="1879600" cy="16192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="" xmlns:a14="http://schemas.microsoft.com/office/drawing/2010/main" w="25400" cap="flat" cmpd="sng" algn="ctr">
                <a:solidFill>
                  <a:schemeClr val="accent1">
                    <a:shade val="50000"/>
                  </a:schemeClr>
                </a:solidFill>
                <a:prstDash val="solid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Руководитель</a:t>
            </a:r>
          </a:p>
        </xdr:txBody>
      </xdr:sp>
      <xdr:sp macro="" textlink="">
        <xdr:nvSpPr>
          <xdr:cNvPr id="4" name="1221"/>
          <xdr:cNvSpPr/>
        </xdr:nvSpPr>
        <xdr:spPr>
          <a:xfrm>
            <a:off x="2197100" y="15506700"/>
            <a:ext cx="889000" cy="16192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="" xmlns:a14="http://schemas.microsoft.com/office/drawing/2010/main" w="25400" cap="flat" cmpd="sng" algn="ctr">
                <a:solidFill>
                  <a:schemeClr val="accent1">
                    <a:shade val="50000"/>
                  </a:schemeClr>
                </a:solidFill>
                <a:prstDash val="solid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5" name="1222"/>
          <xdr:cNvSpPr/>
        </xdr:nvSpPr>
        <xdr:spPr>
          <a:xfrm>
            <a:off x="2197100" y="15668625"/>
            <a:ext cx="889000" cy="15240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="" xmlns:a14="http://schemas.microsoft.com/office/drawing/2010/main" w="25400" cap="flat" cmpd="sng" algn="ctr">
                <a:solidFill>
                  <a:schemeClr val="accent1">
                    <a:shade val="50000"/>
                  </a:schemeClr>
                </a:solidFill>
                <a:prstDash val="solid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6" name="1223"/>
          <xdr:cNvCxnSpPr/>
        </xdr:nvCxnSpPr>
        <xdr:spPr>
          <a:xfrm>
            <a:off x="2198005" y="15668625"/>
            <a:ext cx="8890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1224"/>
          <xdr:cNvSpPr/>
        </xdr:nvSpPr>
        <xdr:spPr>
          <a:xfrm>
            <a:off x="3403600" y="15506700"/>
            <a:ext cx="1877516" cy="16192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="" xmlns:a14="http://schemas.microsoft.com/office/drawing/2010/main" w="25400" cap="flat" cmpd="sng" algn="ctr">
                <a:solidFill>
                  <a:schemeClr val="accent1">
                    <a:shade val="50000"/>
                  </a:schemeClr>
                </a:solidFill>
                <a:prstDash val="solid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b"/>
          <a:lstStyle/>
          <a:p>
            <a:pPr algn="ctr"/>
            <a:endParaRPr lang="ru-RU" sz="800" b="0" i="0" u="none">
              <a:solidFill>
                <a:srgbClr val="000000"/>
              </a:solidFill>
              <a:latin typeface="MS Sans Serif"/>
            </a:endParaRPr>
          </a:p>
        </xdr:txBody>
      </xdr:sp>
      <xdr:sp macro="" textlink="">
        <xdr:nvSpPr>
          <xdr:cNvPr id="8" name="1225"/>
          <xdr:cNvSpPr/>
        </xdr:nvSpPr>
        <xdr:spPr>
          <a:xfrm>
            <a:off x="3403600" y="15668625"/>
            <a:ext cx="1879600" cy="15240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="" xmlns:a14="http://schemas.microsoft.com/office/drawing/2010/main" w="25400" cap="flat" cmpd="sng" algn="ctr">
                <a:solidFill>
                  <a:schemeClr val="accent1">
                    <a:shade val="50000"/>
                  </a:schemeClr>
                </a:solidFill>
                <a:prstDash val="solid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9" name="1226"/>
          <xdr:cNvCxnSpPr/>
        </xdr:nvCxnSpPr>
        <xdr:spPr>
          <a:xfrm>
            <a:off x="3403600" y="15668625"/>
            <a:ext cx="1879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0</xdr:colOff>
      <xdr:row>93</xdr:row>
      <xdr:rowOff>238125</xdr:rowOff>
    </xdr:from>
    <xdr:to>
      <xdr:col>5</xdr:col>
      <xdr:colOff>374650</xdr:colOff>
      <xdr:row>94</xdr:row>
      <xdr:rowOff>9525</xdr:rowOff>
    </xdr:to>
    <xdr:grpSp>
      <xdr:nvGrpSpPr>
        <xdr:cNvPr id="10" name="Группа 9"/>
        <xdr:cNvGrpSpPr/>
      </xdr:nvGrpSpPr>
      <xdr:grpSpPr>
        <a:xfrm>
          <a:off x="0" y="37909500"/>
          <a:ext cx="5575300" cy="314325"/>
          <a:chOff x="12700" y="16040100"/>
          <a:chExt cx="5270500" cy="314325"/>
        </a:xfrm>
      </xdr:grpSpPr>
      <xdr:sp macro="" textlink="">
        <xdr:nvSpPr>
          <xdr:cNvPr id="11" name="1262"/>
          <xdr:cNvSpPr/>
        </xdr:nvSpPr>
        <xdr:spPr>
          <a:xfrm>
            <a:off x="12700" y="16040100"/>
            <a:ext cx="1879600" cy="16192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="" xmlns:a14="http://schemas.microsoft.com/office/drawing/2010/main" w="25400" cap="flat" cmpd="sng" algn="ctr">
                <a:solidFill>
                  <a:schemeClr val="accent1">
                    <a:shade val="50000"/>
                  </a:schemeClr>
                </a:solidFill>
                <a:prstDash val="solid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Исполнитель</a:t>
            </a:r>
          </a:p>
        </xdr:txBody>
      </xdr:sp>
      <xdr:sp macro="" textlink="">
        <xdr:nvSpPr>
          <xdr:cNvPr id="12" name="1263"/>
          <xdr:cNvSpPr/>
        </xdr:nvSpPr>
        <xdr:spPr>
          <a:xfrm>
            <a:off x="2197100" y="16040100"/>
            <a:ext cx="889000" cy="16192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="" xmlns:a14="http://schemas.microsoft.com/office/drawing/2010/main" w="25400" cap="flat" cmpd="sng" algn="ctr">
                <a:solidFill>
                  <a:schemeClr val="accent1">
                    <a:shade val="50000"/>
                  </a:schemeClr>
                </a:solidFill>
                <a:prstDash val="solid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13" name="1264"/>
          <xdr:cNvSpPr/>
        </xdr:nvSpPr>
        <xdr:spPr>
          <a:xfrm>
            <a:off x="2197100" y="16202025"/>
            <a:ext cx="889000" cy="15240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="" xmlns:a14="http://schemas.microsoft.com/office/drawing/2010/main" w="25400" cap="flat" cmpd="sng" algn="ctr">
                <a:solidFill>
                  <a:schemeClr val="accent1">
                    <a:shade val="50000"/>
                  </a:schemeClr>
                </a:solidFill>
                <a:prstDash val="solid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14" name="1265"/>
          <xdr:cNvCxnSpPr/>
        </xdr:nvCxnSpPr>
        <xdr:spPr>
          <a:xfrm>
            <a:off x="2198005" y="16202025"/>
            <a:ext cx="8890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1266"/>
          <xdr:cNvSpPr/>
        </xdr:nvSpPr>
        <xdr:spPr>
          <a:xfrm>
            <a:off x="3403600" y="16040100"/>
            <a:ext cx="1877516" cy="16192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="" xmlns:a14="http://schemas.microsoft.com/office/drawing/2010/main" w="25400" cap="flat" cmpd="sng" algn="ctr">
                <a:solidFill>
                  <a:schemeClr val="accent1">
                    <a:shade val="50000"/>
                  </a:schemeClr>
                </a:solidFill>
                <a:prstDash val="solid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b"/>
          <a:lstStyle/>
          <a:p>
            <a:pPr algn="ctr"/>
            <a:endParaRPr lang="ru-RU" sz="800" b="0" i="0" u="none">
              <a:solidFill>
                <a:srgbClr val="000000"/>
              </a:solidFill>
              <a:latin typeface="MS Sans Serif"/>
            </a:endParaRPr>
          </a:p>
        </xdr:txBody>
      </xdr:sp>
      <xdr:sp macro="" textlink="">
        <xdr:nvSpPr>
          <xdr:cNvPr id="16" name="1267"/>
          <xdr:cNvSpPr/>
        </xdr:nvSpPr>
        <xdr:spPr>
          <a:xfrm>
            <a:off x="3403600" y="16202025"/>
            <a:ext cx="1879600" cy="15240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="" xmlns:a14="http://schemas.microsoft.com/office/drawing/2010/main" w="25400" cap="flat" cmpd="sng" algn="ctr">
                <a:solidFill>
                  <a:schemeClr val="accent1">
                    <a:shade val="50000"/>
                  </a:schemeClr>
                </a:solidFill>
                <a:prstDash val="solid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17" name="1268"/>
          <xdr:cNvCxnSpPr/>
        </xdr:nvCxnSpPr>
        <xdr:spPr>
          <a:xfrm>
            <a:off x="3403600" y="16202025"/>
            <a:ext cx="1879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D94"/>
  <sheetViews>
    <sheetView showGridLines="0" topLeftCell="A71" workbookViewId="0">
      <selection activeCell="C85" activeCellId="4" sqref="C79 C81 C82 C84 C85"/>
    </sheetView>
  </sheetViews>
  <sheetFormatPr defaultRowHeight="12.75" customHeight="1"/>
  <cols>
    <col min="1" max="1" width="5.21875" style="122" customWidth="1"/>
    <col min="2" max="2" width="23.88671875" style="122" customWidth="1"/>
    <col min="3" max="3" width="12" style="122" customWidth="1"/>
    <col min="4" max="4" width="10.6640625" style="106" bestFit="1" customWidth="1"/>
    <col min="5" max="256" width="8.88671875" style="106"/>
    <col min="257" max="257" width="5.21875" style="106" customWidth="1"/>
    <col min="258" max="258" width="23.88671875" style="106" customWidth="1"/>
    <col min="259" max="259" width="12" style="106" customWidth="1"/>
    <col min="260" max="512" width="8.88671875" style="106"/>
    <col min="513" max="513" width="5.21875" style="106" customWidth="1"/>
    <col min="514" max="514" width="23.88671875" style="106" customWidth="1"/>
    <col min="515" max="515" width="12" style="106" customWidth="1"/>
    <col min="516" max="768" width="8.88671875" style="106"/>
    <col min="769" max="769" width="5.21875" style="106" customWidth="1"/>
    <col min="770" max="770" width="23.88671875" style="106" customWidth="1"/>
    <col min="771" max="771" width="12" style="106" customWidth="1"/>
    <col min="772" max="1024" width="8.88671875" style="106"/>
    <col min="1025" max="1025" width="5.21875" style="106" customWidth="1"/>
    <col min="1026" max="1026" width="23.88671875" style="106" customWidth="1"/>
    <col min="1027" max="1027" width="12" style="106" customWidth="1"/>
    <col min="1028" max="1280" width="8.88671875" style="106"/>
    <col min="1281" max="1281" width="5.21875" style="106" customWidth="1"/>
    <col min="1282" max="1282" width="23.88671875" style="106" customWidth="1"/>
    <col min="1283" max="1283" width="12" style="106" customWidth="1"/>
    <col min="1284" max="1536" width="8.88671875" style="106"/>
    <col min="1537" max="1537" width="5.21875" style="106" customWidth="1"/>
    <col min="1538" max="1538" width="23.88671875" style="106" customWidth="1"/>
    <col min="1539" max="1539" width="12" style="106" customWidth="1"/>
    <col min="1540" max="1792" width="8.88671875" style="106"/>
    <col min="1793" max="1793" width="5.21875" style="106" customWidth="1"/>
    <col min="1794" max="1794" width="23.88671875" style="106" customWidth="1"/>
    <col min="1795" max="1795" width="12" style="106" customWidth="1"/>
    <col min="1796" max="2048" width="8.88671875" style="106"/>
    <col min="2049" max="2049" width="5.21875" style="106" customWidth="1"/>
    <col min="2050" max="2050" width="23.88671875" style="106" customWidth="1"/>
    <col min="2051" max="2051" width="12" style="106" customWidth="1"/>
    <col min="2052" max="2304" width="8.88671875" style="106"/>
    <col min="2305" max="2305" width="5.21875" style="106" customWidth="1"/>
    <col min="2306" max="2306" width="23.88671875" style="106" customWidth="1"/>
    <col min="2307" max="2307" width="12" style="106" customWidth="1"/>
    <col min="2308" max="2560" width="8.88671875" style="106"/>
    <col min="2561" max="2561" width="5.21875" style="106" customWidth="1"/>
    <col min="2562" max="2562" width="23.88671875" style="106" customWidth="1"/>
    <col min="2563" max="2563" width="12" style="106" customWidth="1"/>
    <col min="2564" max="2816" width="8.88671875" style="106"/>
    <col min="2817" max="2817" width="5.21875" style="106" customWidth="1"/>
    <col min="2818" max="2818" width="23.88671875" style="106" customWidth="1"/>
    <col min="2819" max="2819" width="12" style="106" customWidth="1"/>
    <col min="2820" max="3072" width="8.88671875" style="106"/>
    <col min="3073" max="3073" width="5.21875" style="106" customWidth="1"/>
    <col min="3074" max="3074" width="23.88671875" style="106" customWidth="1"/>
    <col min="3075" max="3075" width="12" style="106" customWidth="1"/>
    <col min="3076" max="3328" width="8.88671875" style="106"/>
    <col min="3329" max="3329" width="5.21875" style="106" customWidth="1"/>
    <col min="3330" max="3330" width="23.88671875" style="106" customWidth="1"/>
    <col min="3331" max="3331" width="12" style="106" customWidth="1"/>
    <col min="3332" max="3584" width="8.88671875" style="106"/>
    <col min="3585" max="3585" width="5.21875" style="106" customWidth="1"/>
    <col min="3586" max="3586" width="23.88671875" style="106" customWidth="1"/>
    <col min="3587" max="3587" width="12" style="106" customWidth="1"/>
    <col min="3588" max="3840" width="8.88671875" style="106"/>
    <col min="3841" max="3841" width="5.21875" style="106" customWidth="1"/>
    <col min="3842" max="3842" width="23.88671875" style="106" customWidth="1"/>
    <col min="3843" max="3843" width="12" style="106" customWidth="1"/>
    <col min="3844" max="4096" width="8.88671875" style="106"/>
    <col min="4097" max="4097" width="5.21875" style="106" customWidth="1"/>
    <col min="4098" max="4098" width="23.88671875" style="106" customWidth="1"/>
    <col min="4099" max="4099" width="12" style="106" customWidth="1"/>
    <col min="4100" max="4352" width="8.88671875" style="106"/>
    <col min="4353" max="4353" width="5.21875" style="106" customWidth="1"/>
    <col min="4354" max="4354" width="23.88671875" style="106" customWidth="1"/>
    <col min="4355" max="4355" width="12" style="106" customWidth="1"/>
    <col min="4356" max="4608" width="8.88671875" style="106"/>
    <col min="4609" max="4609" width="5.21875" style="106" customWidth="1"/>
    <col min="4610" max="4610" width="23.88671875" style="106" customWidth="1"/>
    <col min="4611" max="4611" width="12" style="106" customWidth="1"/>
    <col min="4612" max="4864" width="8.88671875" style="106"/>
    <col min="4865" max="4865" width="5.21875" style="106" customWidth="1"/>
    <col min="4866" max="4866" width="23.88671875" style="106" customWidth="1"/>
    <col min="4867" max="4867" width="12" style="106" customWidth="1"/>
    <col min="4868" max="5120" width="8.88671875" style="106"/>
    <col min="5121" max="5121" width="5.21875" style="106" customWidth="1"/>
    <col min="5122" max="5122" width="23.88671875" style="106" customWidth="1"/>
    <col min="5123" max="5123" width="12" style="106" customWidth="1"/>
    <col min="5124" max="5376" width="8.88671875" style="106"/>
    <col min="5377" max="5377" width="5.21875" style="106" customWidth="1"/>
    <col min="5378" max="5378" width="23.88671875" style="106" customWidth="1"/>
    <col min="5379" max="5379" width="12" style="106" customWidth="1"/>
    <col min="5380" max="5632" width="8.88671875" style="106"/>
    <col min="5633" max="5633" width="5.21875" style="106" customWidth="1"/>
    <col min="5634" max="5634" width="23.88671875" style="106" customWidth="1"/>
    <col min="5635" max="5635" width="12" style="106" customWidth="1"/>
    <col min="5636" max="5888" width="8.88671875" style="106"/>
    <col min="5889" max="5889" width="5.21875" style="106" customWidth="1"/>
    <col min="5890" max="5890" width="23.88671875" style="106" customWidth="1"/>
    <col min="5891" max="5891" width="12" style="106" customWidth="1"/>
    <col min="5892" max="6144" width="8.88671875" style="106"/>
    <col min="6145" max="6145" width="5.21875" style="106" customWidth="1"/>
    <col min="6146" max="6146" width="23.88671875" style="106" customWidth="1"/>
    <col min="6147" max="6147" width="12" style="106" customWidth="1"/>
    <col min="6148" max="6400" width="8.88671875" style="106"/>
    <col min="6401" max="6401" width="5.21875" style="106" customWidth="1"/>
    <col min="6402" max="6402" width="23.88671875" style="106" customWidth="1"/>
    <col min="6403" max="6403" width="12" style="106" customWidth="1"/>
    <col min="6404" max="6656" width="8.88671875" style="106"/>
    <col min="6657" max="6657" width="5.21875" style="106" customWidth="1"/>
    <col min="6658" max="6658" width="23.88671875" style="106" customWidth="1"/>
    <col min="6659" max="6659" width="12" style="106" customWidth="1"/>
    <col min="6660" max="6912" width="8.88671875" style="106"/>
    <col min="6913" max="6913" width="5.21875" style="106" customWidth="1"/>
    <col min="6914" max="6914" width="23.88671875" style="106" customWidth="1"/>
    <col min="6915" max="6915" width="12" style="106" customWidth="1"/>
    <col min="6916" max="7168" width="8.88671875" style="106"/>
    <col min="7169" max="7169" width="5.21875" style="106" customWidth="1"/>
    <col min="7170" max="7170" width="23.88671875" style="106" customWidth="1"/>
    <col min="7171" max="7171" width="12" style="106" customWidth="1"/>
    <col min="7172" max="7424" width="8.88671875" style="106"/>
    <col min="7425" max="7425" width="5.21875" style="106" customWidth="1"/>
    <col min="7426" max="7426" width="23.88671875" style="106" customWidth="1"/>
    <col min="7427" max="7427" width="12" style="106" customWidth="1"/>
    <col min="7428" max="7680" width="8.88671875" style="106"/>
    <col min="7681" max="7681" width="5.21875" style="106" customWidth="1"/>
    <col min="7682" max="7682" width="23.88671875" style="106" customWidth="1"/>
    <col min="7683" max="7683" width="12" style="106" customWidth="1"/>
    <col min="7684" max="7936" width="8.88671875" style="106"/>
    <col min="7937" max="7937" width="5.21875" style="106" customWidth="1"/>
    <col min="7938" max="7938" width="23.88671875" style="106" customWidth="1"/>
    <col min="7939" max="7939" width="12" style="106" customWidth="1"/>
    <col min="7940" max="8192" width="8.88671875" style="106"/>
    <col min="8193" max="8193" width="5.21875" style="106" customWidth="1"/>
    <col min="8194" max="8194" width="23.88671875" style="106" customWidth="1"/>
    <col min="8195" max="8195" width="12" style="106" customWidth="1"/>
    <col min="8196" max="8448" width="8.88671875" style="106"/>
    <col min="8449" max="8449" width="5.21875" style="106" customWidth="1"/>
    <col min="8450" max="8450" width="23.88671875" style="106" customWidth="1"/>
    <col min="8451" max="8451" width="12" style="106" customWidth="1"/>
    <col min="8452" max="8704" width="8.88671875" style="106"/>
    <col min="8705" max="8705" width="5.21875" style="106" customWidth="1"/>
    <col min="8706" max="8706" width="23.88671875" style="106" customWidth="1"/>
    <col min="8707" max="8707" width="12" style="106" customWidth="1"/>
    <col min="8708" max="8960" width="8.88671875" style="106"/>
    <col min="8961" max="8961" width="5.21875" style="106" customWidth="1"/>
    <col min="8962" max="8962" width="23.88671875" style="106" customWidth="1"/>
    <col min="8963" max="8963" width="12" style="106" customWidth="1"/>
    <col min="8964" max="9216" width="8.88671875" style="106"/>
    <col min="9217" max="9217" width="5.21875" style="106" customWidth="1"/>
    <col min="9218" max="9218" width="23.88671875" style="106" customWidth="1"/>
    <col min="9219" max="9219" width="12" style="106" customWidth="1"/>
    <col min="9220" max="9472" width="8.88671875" style="106"/>
    <col min="9473" max="9473" width="5.21875" style="106" customWidth="1"/>
    <col min="9474" max="9474" width="23.88671875" style="106" customWidth="1"/>
    <col min="9475" max="9475" width="12" style="106" customWidth="1"/>
    <col min="9476" max="9728" width="8.88671875" style="106"/>
    <col min="9729" max="9729" width="5.21875" style="106" customWidth="1"/>
    <col min="9730" max="9730" width="23.88671875" style="106" customWidth="1"/>
    <col min="9731" max="9731" width="12" style="106" customWidth="1"/>
    <col min="9732" max="9984" width="8.88671875" style="106"/>
    <col min="9985" max="9985" width="5.21875" style="106" customWidth="1"/>
    <col min="9986" max="9986" width="23.88671875" style="106" customWidth="1"/>
    <col min="9987" max="9987" width="12" style="106" customWidth="1"/>
    <col min="9988" max="10240" width="8.88671875" style="106"/>
    <col min="10241" max="10241" width="5.21875" style="106" customWidth="1"/>
    <col min="10242" max="10242" width="23.88671875" style="106" customWidth="1"/>
    <col min="10243" max="10243" width="12" style="106" customWidth="1"/>
    <col min="10244" max="10496" width="8.88671875" style="106"/>
    <col min="10497" max="10497" width="5.21875" style="106" customWidth="1"/>
    <col min="10498" max="10498" width="23.88671875" style="106" customWidth="1"/>
    <col min="10499" max="10499" width="12" style="106" customWidth="1"/>
    <col min="10500" max="10752" width="8.88671875" style="106"/>
    <col min="10753" max="10753" width="5.21875" style="106" customWidth="1"/>
    <col min="10754" max="10754" width="23.88671875" style="106" customWidth="1"/>
    <col min="10755" max="10755" width="12" style="106" customWidth="1"/>
    <col min="10756" max="11008" width="8.88671875" style="106"/>
    <col min="11009" max="11009" width="5.21875" style="106" customWidth="1"/>
    <col min="11010" max="11010" width="23.88671875" style="106" customWidth="1"/>
    <col min="11011" max="11011" width="12" style="106" customWidth="1"/>
    <col min="11012" max="11264" width="8.88671875" style="106"/>
    <col min="11265" max="11265" width="5.21875" style="106" customWidth="1"/>
    <col min="11266" max="11266" width="23.88671875" style="106" customWidth="1"/>
    <col min="11267" max="11267" width="12" style="106" customWidth="1"/>
    <col min="11268" max="11520" width="8.88671875" style="106"/>
    <col min="11521" max="11521" width="5.21875" style="106" customWidth="1"/>
    <col min="11522" max="11522" width="23.88671875" style="106" customWidth="1"/>
    <col min="11523" max="11523" width="12" style="106" customWidth="1"/>
    <col min="11524" max="11776" width="8.88671875" style="106"/>
    <col min="11777" max="11777" width="5.21875" style="106" customWidth="1"/>
    <col min="11778" max="11778" width="23.88671875" style="106" customWidth="1"/>
    <col min="11779" max="11779" width="12" style="106" customWidth="1"/>
    <col min="11780" max="12032" width="8.88671875" style="106"/>
    <col min="12033" max="12033" width="5.21875" style="106" customWidth="1"/>
    <col min="12034" max="12034" width="23.88671875" style="106" customWidth="1"/>
    <col min="12035" max="12035" width="12" style="106" customWidth="1"/>
    <col min="12036" max="12288" width="8.88671875" style="106"/>
    <col min="12289" max="12289" width="5.21875" style="106" customWidth="1"/>
    <col min="12290" max="12290" width="23.88671875" style="106" customWidth="1"/>
    <col min="12291" max="12291" width="12" style="106" customWidth="1"/>
    <col min="12292" max="12544" width="8.88671875" style="106"/>
    <col min="12545" max="12545" width="5.21875" style="106" customWidth="1"/>
    <col min="12546" max="12546" width="23.88671875" style="106" customWidth="1"/>
    <col min="12547" max="12547" width="12" style="106" customWidth="1"/>
    <col min="12548" max="12800" width="8.88671875" style="106"/>
    <col min="12801" max="12801" width="5.21875" style="106" customWidth="1"/>
    <col min="12802" max="12802" width="23.88671875" style="106" customWidth="1"/>
    <col min="12803" max="12803" width="12" style="106" customWidth="1"/>
    <col min="12804" max="13056" width="8.88671875" style="106"/>
    <col min="13057" max="13057" width="5.21875" style="106" customWidth="1"/>
    <col min="13058" max="13058" width="23.88671875" style="106" customWidth="1"/>
    <col min="13059" max="13059" width="12" style="106" customWidth="1"/>
    <col min="13060" max="13312" width="8.88671875" style="106"/>
    <col min="13313" max="13313" width="5.21875" style="106" customWidth="1"/>
    <col min="13314" max="13314" width="23.88671875" style="106" customWidth="1"/>
    <col min="13315" max="13315" width="12" style="106" customWidth="1"/>
    <col min="13316" max="13568" width="8.88671875" style="106"/>
    <col min="13569" max="13569" width="5.21875" style="106" customWidth="1"/>
    <col min="13570" max="13570" width="23.88671875" style="106" customWidth="1"/>
    <col min="13571" max="13571" width="12" style="106" customWidth="1"/>
    <col min="13572" max="13824" width="8.88671875" style="106"/>
    <col min="13825" max="13825" width="5.21875" style="106" customWidth="1"/>
    <col min="13826" max="13826" width="23.88671875" style="106" customWidth="1"/>
    <col min="13827" max="13827" width="12" style="106" customWidth="1"/>
    <col min="13828" max="14080" width="8.88671875" style="106"/>
    <col min="14081" max="14081" width="5.21875" style="106" customWidth="1"/>
    <col min="14082" max="14082" width="23.88671875" style="106" customWidth="1"/>
    <col min="14083" max="14083" width="12" style="106" customWidth="1"/>
    <col min="14084" max="14336" width="8.88671875" style="106"/>
    <col min="14337" max="14337" width="5.21875" style="106" customWidth="1"/>
    <col min="14338" max="14338" width="23.88671875" style="106" customWidth="1"/>
    <col min="14339" max="14339" width="12" style="106" customWidth="1"/>
    <col min="14340" max="14592" width="8.88671875" style="106"/>
    <col min="14593" max="14593" width="5.21875" style="106" customWidth="1"/>
    <col min="14594" max="14594" width="23.88671875" style="106" customWidth="1"/>
    <col min="14595" max="14595" width="12" style="106" customWidth="1"/>
    <col min="14596" max="14848" width="8.88671875" style="106"/>
    <col min="14849" max="14849" width="5.21875" style="106" customWidth="1"/>
    <col min="14850" max="14850" width="23.88671875" style="106" customWidth="1"/>
    <col min="14851" max="14851" width="12" style="106" customWidth="1"/>
    <col min="14852" max="15104" width="8.88671875" style="106"/>
    <col min="15105" max="15105" width="5.21875" style="106" customWidth="1"/>
    <col min="15106" max="15106" width="23.88671875" style="106" customWidth="1"/>
    <col min="15107" max="15107" width="12" style="106" customWidth="1"/>
    <col min="15108" max="15360" width="8.88671875" style="106"/>
    <col min="15361" max="15361" width="5.21875" style="106" customWidth="1"/>
    <col min="15362" max="15362" width="23.88671875" style="106" customWidth="1"/>
    <col min="15363" max="15363" width="12" style="106" customWidth="1"/>
    <col min="15364" max="15616" width="8.88671875" style="106"/>
    <col min="15617" max="15617" width="5.21875" style="106" customWidth="1"/>
    <col min="15618" max="15618" width="23.88671875" style="106" customWidth="1"/>
    <col min="15619" max="15619" width="12" style="106" customWidth="1"/>
    <col min="15620" max="15872" width="8.88671875" style="106"/>
    <col min="15873" max="15873" width="5.21875" style="106" customWidth="1"/>
    <col min="15874" max="15874" width="23.88671875" style="106" customWidth="1"/>
    <col min="15875" max="15875" width="12" style="106" customWidth="1"/>
    <col min="15876" max="16128" width="8.88671875" style="106"/>
    <col min="16129" max="16129" width="5.21875" style="106" customWidth="1"/>
    <col min="16130" max="16130" width="23.88671875" style="106" customWidth="1"/>
    <col min="16131" max="16131" width="12" style="106" customWidth="1"/>
    <col min="16132" max="16384" width="8.88671875" style="106"/>
  </cols>
  <sheetData>
    <row r="1" spans="1:3" ht="12.75" customHeight="1">
      <c r="A1" s="105"/>
      <c r="B1" s="106"/>
      <c r="C1" s="106"/>
    </row>
    <row r="2" spans="1:3">
      <c r="A2" s="107" t="s">
        <v>1069</v>
      </c>
      <c r="B2" s="108"/>
      <c r="C2" s="108"/>
    </row>
    <row r="3" spans="1:3" ht="14.25">
      <c r="A3" s="109"/>
      <c r="B3" s="110"/>
      <c r="C3" s="110"/>
    </row>
    <row r="4" spans="1:3" ht="14.25">
      <c r="A4" s="109" t="s">
        <v>1070</v>
      </c>
      <c r="B4" s="110"/>
      <c r="C4" s="110"/>
    </row>
    <row r="5" spans="1:3">
      <c r="A5" s="108" t="s">
        <v>1071</v>
      </c>
      <c r="B5" s="108"/>
      <c r="C5" s="108"/>
    </row>
    <row r="6" spans="1:3">
      <c r="A6" s="111"/>
      <c r="B6" s="106"/>
      <c r="C6" s="106"/>
    </row>
    <row r="7" spans="1:3" ht="12.75" customHeight="1">
      <c r="A7" s="106"/>
      <c r="B7" s="106"/>
      <c r="C7" s="106"/>
    </row>
    <row r="8" spans="1:3" ht="12.75" customHeight="1">
      <c r="A8" s="106"/>
      <c r="B8" s="106"/>
      <c r="C8" s="106"/>
    </row>
    <row r="9" spans="1:3" ht="12.75" customHeight="1">
      <c r="A9" s="106"/>
      <c r="B9" s="106"/>
      <c r="C9" s="106"/>
    </row>
    <row r="10" spans="1:3">
      <c r="A10" s="106"/>
      <c r="B10" s="106"/>
      <c r="C10" s="106"/>
    </row>
    <row r="11" spans="1:3">
      <c r="A11" s="105"/>
      <c r="B11" s="106"/>
      <c r="C11" s="106"/>
    </row>
    <row r="12" spans="1:3">
      <c r="A12" s="108" t="s">
        <v>1072</v>
      </c>
      <c r="B12" s="108"/>
      <c r="C12" s="108"/>
    </row>
    <row r="13" spans="1:3">
      <c r="A13" s="112" t="s">
        <v>155</v>
      </c>
      <c r="B13" s="112" t="s">
        <v>1073</v>
      </c>
      <c r="C13" s="112" t="s">
        <v>1074</v>
      </c>
    </row>
    <row r="14" spans="1:3" ht="38.25">
      <c r="A14" s="113" t="s">
        <v>1075</v>
      </c>
      <c r="B14" s="114" t="s">
        <v>1076</v>
      </c>
      <c r="C14" s="115">
        <v>2288100</v>
      </c>
    </row>
    <row r="15" spans="1:3" ht="25.5">
      <c r="A15" s="113" t="s">
        <v>1077</v>
      </c>
      <c r="B15" s="114" t="s">
        <v>1078</v>
      </c>
      <c r="C15" s="115">
        <v>2063000</v>
      </c>
    </row>
    <row r="16" spans="1:3">
      <c r="A16" s="113" t="s">
        <v>1079</v>
      </c>
      <c r="B16" s="114" t="s">
        <v>1080</v>
      </c>
      <c r="C16" s="115">
        <v>13342836.949999999</v>
      </c>
    </row>
    <row r="17" spans="1:3">
      <c r="A17" s="113" t="s">
        <v>1081</v>
      </c>
      <c r="B17" s="114" t="s">
        <v>1082</v>
      </c>
      <c r="C17" s="115">
        <v>37249287.520000003</v>
      </c>
    </row>
    <row r="18" spans="1:3" ht="25.5">
      <c r="A18" s="113" t="s">
        <v>1083</v>
      </c>
      <c r="B18" s="114" t="s">
        <v>1084</v>
      </c>
      <c r="C18" s="115">
        <v>2720487.7</v>
      </c>
    </row>
    <row r="19" spans="1:3" ht="25.5">
      <c r="A19" s="113" t="s">
        <v>1085</v>
      </c>
      <c r="B19" s="114" t="s">
        <v>1086</v>
      </c>
      <c r="C19" s="115">
        <v>18550563.309999999</v>
      </c>
    </row>
    <row r="20" spans="1:3" ht="51">
      <c r="A20" s="113" t="s">
        <v>1087</v>
      </c>
      <c r="B20" s="114" t="s">
        <v>1088</v>
      </c>
      <c r="C20" s="115">
        <v>700794</v>
      </c>
    </row>
    <row r="21" spans="1:3" ht="38.25">
      <c r="A21" s="113" t="s">
        <v>1089</v>
      </c>
      <c r="B21" s="114" t="s">
        <v>1090</v>
      </c>
      <c r="C21" s="115">
        <v>38153281.340000004</v>
      </c>
    </row>
    <row r="22" spans="1:3" ht="38.25">
      <c r="A22" s="113" t="s">
        <v>1091</v>
      </c>
      <c r="B22" s="114" t="s">
        <v>1092</v>
      </c>
      <c r="C22" s="115">
        <v>8831645</v>
      </c>
    </row>
    <row r="23" spans="1:3" ht="38.25">
      <c r="A23" s="113" t="s">
        <v>1093</v>
      </c>
      <c r="B23" s="114" t="s">
        <v>1094</v>
      </c>
      <c r="C23" s="115">
        <v>175000</v>
      </c>
    </row>
    <row r="24" spans="1:3">
      <c r="A24" s="113" t="s">
        <v>1095</v>
      </c>
      <c r="B24" s="114" t="s">
        <v>1096</v>
      </c>
      <c r="C24" s="115">
        <v>2800851.32</v>
      </c>
    </row>
    <row r="25" spans="1:3">
      <c r="A25" s="113" t="s">
        <v>1097</v>
      </c>
      <c r="B25" s="114" t="s">
        <v>1098</v>
      </c>
      <c r="C25" s="115">
        <v>650464.06999999995</v>
      </c>
    </row>
    <row r="26" spans="1:3" ht="38.25">
      <c r="A26" s="113" t="s">
        <v>1099</v>
      </c>
      <c r="B26" s="114" t="s">
        <v>1100</v>
      </c>
      <c r="C26" s="115">
        <v>3117628.53</v>
      </c>
    </row>
    <row r="27" spans="1:3" ht="89.25">
      <c r="A27" s="113" t="s">
        <v>1101</v>
      </c>
      <c r="B27" s="116" t="s">
        <v>1102</v>
      </c>
      <c r="C27" s="115">
        <v>288000</v>
      </c>
    </row>
    <row r="28" spans="1:3" ht="38.25">
      <c r="A28" s="113" t="s">
        <v>1103</v>
      </c>
      <c r="B28" s="114" t="s">
        <v>1104</v>
      </c>
      <c r="C28" s="115">
        <v>730500</v>
      </c>
    </row>
    <row r="29" spans="1:3" ht="38.25">
      <c r="A29" s="113" t="s">
        <v>1105</v>
      </c>
      <c r="B29" s="114" t="s">
        <v>1106</v>
      </c>
      <c r="C29" s="115">
        <v>200000</v>
      </c>
    </row>
    <row r="30" spans="1:3" ht="25.5">
      <c r="A30" s="113" t="s">
        <v>1107</v>
      </c>
      <c r="B30" s="114" t="s">
        <v>1108</v>
      </c>
      <c r="C30" s="115">
        <v>20900000</v>
      </c>
    </row>
    <row r="31" spans="1:3" ht="25.5">
      <c r="A31" s="113" t="s">
        <v>1109</v>
      </c>
      <c r="B31" s="114" t="s">
        <v>1110</v>
      </c>
      <c r="C31" s="115">
        <v>159883.41</v>
      </c>
    </row>
    <row r="32" spans="1:3" ht="25.5">
      <c r="A32" s="113" t="s">
        <v>1111</v>
      </c>
      <c r="B32" s="114" t="s">
        <v>285</v>
      </c>
      <c r="C32" s="115">
        <v>4096215.45</v>
      </c>
    </row>
    <row r="33" spans="1:3">
      <c r="A33" s="113" t="s">
        <v>1112</v>
      </c>
      <c r="B33" s="114" t="s">
        <v>1113</v>
      </c>
      <c r="C33" s="115">
        <v>107000</v>
      </c>
    </row>
    <row r="34" spans="1:3" ht="25.5">
      <c r="A34" s="113" t="s">
        <v>1114</v>
      </c>
      <c r="B34" s="114" t="s">
        <v>285</v>
      </c>
      <c r="C34" s="115">
        <v>154355.24</v>
      </c>
    </row>
    <row r="35" spans="1:3" ht="25.5">
      <c r="A35" s="113" t="s">
        <v>1115</v>
      </c>
      <c r="B35" s="114" t="s">
        <v>285</v>
      </c>
      <c r="C35" s="115">
        <v>1639571.05</v>
      </c>
    </row>
    <row r="36" spans="1:3" ht="38.25">
      <c r="A36" s="113" t="s">
        <v>1116</v>
      </c>
      <c r="B36" s="114" t="s">
        <v>183</v>
      </c>
      <c r="C36" s="115">
        <v>1288000</v>
      </c>
    </row>
    <row r="37" spans="1:3" ht="38.25">
      <c r="A37" s="113" t="s">
        <v>173</v>
      </c>
      <c r="B37" s="114" t="s">
        <v>183</v>
      </c>
      <c r="C37" s="115">
        <v>96617</v>
      </c>
    </row>
    <row r="38" spans="1:3" ht="51">
      <c r="A38" s="113" t="s">
        <v>1065</v>
      </c>
      <c r="B38" s="114" t="s">
        <v>1117</v>
      </c>
      <c r="C38" s="115">
        <v>134474065.75</v>
      </c>
    </row>
    <row r="39" spans="1:3" ht="38.25">
      <c r="A39" s="113" t="s">
        <v>1118</v>
      </c>
      <c r="B39" s="114" t="s">
        <v>1119</v>
      </c>
      <c r="C39" s="115">
        <v>95237</v>
      </c>
    </row>
    <row r="40" spans="1:3" ht="51">
      <c r="A40" s="113" t="s">
        <v>1032</v>
      </c>
      <c r="B40" s="114" t="s">
        <v>1120</v>
      </c>
      <c r="C40" s="115">
        <v>207232076.40000001</v>
      </c>
    </row>
    <row r="41" spans="1:3" ht="38.25">
      <c r="A41" s="113" t="s">
        <v>1121</v>
      </c>
      <c r="B41" s="114" t="s">
        <v>1122</v>
      </c>
      <c r="C41" s="115">
        <v>43930.2</v>
      </c>
    </row>
    <row r="42" spans="1:3" ht="51">
      <c r="A42" s="113" t="s">
        <v>1123</v>
      </c>
      <c r="B42" s="114" t="s">
        <v>1124</v>
      </c>
      <c r="C42" s="115">
        <v>17203752.07</v>
      </c>
    </row>
    <row r="43" spans="1:3" ht="51">
      <c r="A43" s="113" t="s">
        <v>1125</v>
      </c>
      <c r="B43" s="114" t="s">
        <v>1126</v>
      </c>
      <c r="C43" s="115">
        <v>11505144.09</v>
      </c>
    </row>
    <row r="44" spans="1:3" ht="51">
      <c r="A44" s="113" t="s">
        <v>1127</v>
      </c>
      <c r="B44" s="114" t="s">
        <v>1128</v>
      </c>
      <c r="C44" s="115">
        <v>37940400.619999997</v>
      </c>
    </row>
    <row r="45" spans="1:3" ht="51">
      <c r="A45" s="113" t="s">
        <v>1129</v>
      </c>
      <c r="B45" s="114" t="s">
        <v>1130</v>
      </c>
      <c r="C45" s="115">
        <v>220000</v>
      </c>
    </row>
    <row r="46" spans="1:3" ht="38.25">
      <c r="A46" s="113" t="s">
        <v>1131</v>
      </c>
      <c r="B46" s="114" t="s">
        <v>1132</v>
      </c>
      <c r="C46" s="115">
        <v>6010569.4800000004</v>
      </c>
    </row>
    <row r="47" spans="1:3" ht="51">
      <c r="A47" s="113" t="s">
        <v>1133</v>
      </c>
      <c r="B47" s="114" t="s">
        <v>1134</v>
      </c>
      <c r="C47" s="115">
        <v>448700</v>
      </c>
    </row>
    <row r="48" spans="1:3" ht="38.25">
      <c r="A48" s="113" t="s">
        <v>1135</v>
      </c>
      <c r="B48" s="114" t="s">
        <v>1136</v>
      </c>
      <c r="C48" s="115">
        <v>556500</v>
      </c>
    </row>
    <row r="49" spans="1:3" ht="25.5">
      <c r="A49" s="113" t="s">
        <v>1137</v>
      </c>
      <c r="B49" s="114" t="s">
        <v>1138</v>
      </c>
      <c r="C49" s="115">
        <v>560000</v>
      </c>
    </row>
    <row r="50" spans="1:3" ht="140.25">
      <c r="A50" s="113" t="s">
        <v>1139</v>
      </c>
      <c r="B50" s="116" t="s">
        <v>1140</v>
      </c>
      <c r="C50" s="115">
        <v>2169.39</v>
      </c>
    </row>
    <row r="51" spans="1:3" ht="38.25">
      <c r="A51" s="113" t="s">
        <v>1141</v>
      </c>
      <c r="B51" s="114" t="s">
        <v>1142</v>
      </c>
      <c r="C51" s="115">
        <v>225713.63</v>
      </c>
    </row>
    <row r="52" spans="1:3" ht="38.25">
      <c r="A52" s="113" t="s">
        <v>1143</v>
      </c>
      <c r="B52" s="114" t="s">
        <v>1144</v>
      </c>
      <c r="C52" s="115">
        <v>11735.98</v>
      </c>
    </row>
    <row r="53" spans="1:3" ht="38.25">
      <c r="A53" s="113" t="s">
        <v>1145</v>
      </c>
      <c r="B53" s="114" t="s">
        <v>1146</v>
      </c>
      <c r="C53" s="115">
        <v>74574280.060000002</v>
      </c>
    </row>
    <row r="54" spans="1:3" ht="38.25">
      <c r="A54" s="113" t="s">
        <v>1147</v>
      </c>
      <c r="B54" s="114" t="s">
        <v>1146</v>
      </c>
      <c r="C54" s="115">
        <v>2390413.94</v>
      </c>
    </row>
    <row r="55" spans="1:3" ht="38.25">
      <c r="A55" s="113" t="s">
        <v>1148</v>
      </c>
      <c r="B55" s="114" t="s">
        <v>1149</v>
      </c>
      <c r="C55" s="115">
        <v>4572800</v>
      </c>
    </row>
    <row r="56" spans="1:3" ht="38.25">
      <c r="A56" s="113" t="s">
        <v>1150</v>
      </c>
      <c r="B56" s="114" t="s">
        <v>1146</v>
      </c>
      <c r="C56" s="115">
        <v>12967928.43</v>
      </c>
    </row>
    <row r="57" spans="1:3" ht="25.5">
      <c r="A57" s="113" t="s">
        <v>1151</v>
      </c>
      <c r="B57" s="114" t="s">
        <v>1086</v>
      </c>
      <c r="C57" s="115">
        <v>6738067.8200000003</v>
      </c>
    </row>
    <row r="58" spans="1:3">
      <c r="A58" s="113" t="s">
        <v>1152</v>
      </c>
      <c r="B58" s="114" t="s">
        <v>1153</v>
      </c>
      <c r="C58" s="115">
        <v>9811104.8399999999</v>
      </c>
    </row>
    <row r="59" spans="1:3" ht="38.25">
      <c r="A59" s="113" t="s">
        <v>1154</v>
      </c>
      <c r="B59" s="114" t="s">
        <v>1155</v>
      </c>
      <c r="C59" s="117">
        <v>753995</v>
      </c>
    </row>
    <row r="60" spans="1:3" ht="38.25">
      <c r="A60" s="113" t="s">
        <v>287</v>
      </c>
      <c r="B60" s="114" t="s">
        <v>1156</v>
      </c>
      <c r="C60" s="118">
        <v>385500</v>
      </c>
    </row>
    <row r="61" spans="1:3" ht="63.75">
      <c r="A61" s="113" t="s">
        <v>511</v>
      </c>
      <c r="B61" s="114" t="s">
        <v>1157</v>
      </c>
      <c r="C61" s="118">
        <v>300000</v>
      </c>
    </row>
    <row r="62" spans="1:3">
      <c r="A62" s="113" t="s">
        <v>1158</v>
      </c>
      <c r="B62" s="114" t="s">
        <v>1159</v>
      </c>
      <c r="C62" s="115">
        <v>372000</v>
      </c>
    </row>
    <row r="63" spans="1:3" ht="63.75">
      <c r="A63" s="113" t="s">
        <v>1160</v>
      </c>
      <c r="B63" s="114" t="s">
        <v>1161</v>
      </c>
      <c r="C63" s="115">
        <v>8660400</v>
      </c>
    </row>
    <row r="64" spans="1:3" ht="38.25">
      <c r="A64" s="113" t="s">
        <v>1162</v>
      </c>
      <c r="B64" s="114" t="s">
        <v>1163</v>
      </c>
      <c r="C64" s="115">
        <v>254500</v>
      </c>
    </row>
    <row r="65" spans="1:4" ht="38.25">
      <c r="A65" s="113" t="s">
        <v>1164</v>
      </c>
      <c r="B65" s="114" t="s">
        <v>1165</v>
      </c>
      <c r="C65" s="115">
        <v>254500</v>
      </c>
    </row>
    <row r="66" spans="1:4" ht="51">
      <c r="A66" s="113" t="s">
        <v>1166</v>
      </c>
      <c r="B66" s="114" t="s">
        <v>1167</v>
      </c>
      <c r="C66" s="115">
        <v>502100</v>
      </c>
    </row>
    <row r="67" spans="1:4" ht="51">
      <c r="A67" s="113" t="s">
        <v>1168</v>
      </c>
      <c r="B67" s="114" t="s">
        <v>1169</v>
      </c>
      <c r="C67" s="115">
        <v>243900</v>
      </c>
    </row>
    <row r="68" spans="1:4" ht="51">
      <c r="A68" s="113" t="s">
        <v>1031</v>
      </c>
      <c r="B68" s="114" t="s">
        <v>1170</v>
      </c>
      <c r="C68" s="115">
        <v>259082100</v>
      </c>
      <c r="D68" s="123">
        <f>C68+C40</f>
        <v>466314176.39999998</v>
      </c>
    </row>
    <row r="69" spans="1:4" ht="38.25">
      <c r="A69" s="113" t="s">
        <v>1171</v>
      </c>
      <c r="B69" s="114" t="s">
        <v>1172</v>
      </c>
      <c r="C69" s="115">
        <v>5385100</v>
      </c>
    </row>
    <row r="70" spans="1:4" ht="38.25">
      <c r="A70" s="113" t="s">
        <v>1173</v>
      </c>
      <c r="B70" s="114" t="s">
        <v>1174</v>
      </c>
      <c r="C70" s="115">
        <v>616500</v>
      </c>
    </row>
    <row r="71" spans="1:4">
      <c r="A71" s="113" t="s">
        <v>1175</v>
      </c>
      <c r="B71" s="114" t="s">
        <v>1176</v>
      </c>
      <c r="C71" s="115">
        <v>712300</v>
      </c>
    </row>
    <row r="72" spans="1:4" ht="25.5">
      <c r="A72" s="113" t="s">
        <v>1177</v>
      </c>
      <c r="B72" s="114" t="s">
        <v>1178</v>
      </c>
      <c r="C72" s="115">
        <v>48600</v>
      </c>
    </row>
    <row r="73" spans="1:4" ht="38.25">
      <c r="A73" s="113" t="s">
        <v>1179</v>
      </c>
      <c r="B73" s="114" t="s">
        <v>1180</v>
      </c>
      <c r="C73" s="115">
        <v>370</v>
      </c>
    </row>
    <row r="74" spans="1:4" ht="25.5">
      <c r="A74" s="113" t="s">
        <v>1181</v>
      </c>
      <c r="B74" s="114" t="s">
        <v>1182</v>
      </c>
      <c r="C74" s="115">
        <v>2144500</v>
      </c>
    </row>
    <row r="75" spans="1:4" ht="25.5">
      <c r="A75" s="113" t="s">
        <v>1183</v>
      </c>
      <c r="B75" s="114" t="s">
        <v>1184</v>
      </c>
      <c r="C75" s="115">
        <v>55065500</v>
      </c>
    </row>
    <row r="76" spans="1:4" ht="25.5">
      <c r="A76" s="113" t="s">
        <v>1185</v>
      </c>
      <c r="B76" s="114" t="s">
        <v>1186</v>
      </c>
      <c r="C76" s="115">
        <v>3147822</v>
      </c>
    </row>
    <row r="77" spans="1:4" ht="25.5">
      <c r="A77" s="113" t="s">
        <v>1187</v>
      </c>
      <c r="B77" s="114" t="s">
        <v>1188</v>
      </c>
      <c r="C77" s="115">
        <v>226800</v>
      </c>
    </row>
    <row r="78" spans="1:4" ht="25.5">
      <c r="A78" s="113" t="s">
        <v>1189</v>
      </c>
      <c r="B78" s="114" t="s">
        <v>1190</v>
      </c>
      <c r="C78" s="115">
        <v>1027300</v>
      </c>
    </row>
    <row r="79" spans="1:4" ht="25.5">
      <c r="A79" s="113" t="s">
        <v>1191</v>
      </c>
      <c r="B79" s="114" t="s">
        <v>285</v>
      </c>
      <c r="C79" s="115">
        <v>14328953.390000001</v>
      </c>
    </row>
    <row r="80" spans="1:4" ht="51">
      <c r="A80" s="113" t="s">
        <v>1192</v>
      </c>
      <c r="B80" s="114" t="s">
        <v>1193</v>
      </c>
      <c r="C80" s="115">
        <v>1565000</v>
      </c>
    </row>
    <row r="81" spans="1:3" ht="25.5">
      <c r="A81" s="113" t="s">
        <v>1194</v>
      </c>
      <c r="B81" s="114" t="s">
        <v>285</v>
      </c>
      <c r="C81" s="115">
        <v>23664975.609999999</v>
      </c>
    </row>
    <row r="82" spans="1:3" ht="25.5">
      <c r="A82" s="113" t="s">
        <v>1195</v>
      </c>
      <c r="B82" s="114" t="s">
        <v>285</v>
      </c>
      <c r="C82" s="115">
        <v>1671489.4</v>
      </c>
    </row>
    <row r="83" spans="1:3" ht="25.5">
      <c r="A83" s="113" t="s">
        <v>1196</v>
      </c>
      <c r="B83" s="114" t="s">
        <v>1197</v>
      </c>
      <c r="C83" s="115">
        <v>1155000</v>
      </c>
    </row>
    <row r="84" spans="1:3" ht="25.5">
      <c r="A84" s="113" t="s">
        <v>1198</v>
      </c>
      <c r="B84" s="114" t="s">
        <v>285</v>
      </c>
      <c r="C84" s="115">
        <v>69480</v>
      </c>
    </row>
    <row r="85" spans="1:3" ht="25.5">
      <c r="A85" s="113" t="s">
        <v>1199</v>
      </c>
      <c r="B85" s="114" t="s">
        <v>285</v>
      </c>
      <c r="C85" s="115">
        <v>1051869.8</v>
      </c>
    </row>
    <row r="86" spans="1:3" ht="51">
      <c r="A86" s="113" t="s">
        <v>1200</v>
      </c>
      <c r="B86" s="114" t="s">
        <v>1201</v>
      </c>
      <c r="C86" s="115">
        <v>1938725</v>
      </c>
    </row>
    <row r="87" spans="1:3" ht="13.5">
      <c r="A87" s="119" t="s">
        <v>1202</v>
      </c>
      <c r="B87" s="120"/>
      <c r="C87" s="121">
        <v>1072517951.79</v>
      </c>
    </row>
    <row r="88" spans="1:3">
      <c r="A88" s="108"/>
    </row>
    <row r="89" spans="1:3">
      <c r="A89" s="108"/>
    </row>
    <row r="93" spans="1:3" ht="42.75" customHeight="1"/>
    <row r="94" spans="1:3" ht="42.75" customHeight="1"/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I7" sqref="I7"/>
    </sheetView>
  </sheetViews>
  <sheetFormatPr defaultRowHeight="18.75"/>
  <cols>
    <col min="2" max="2" width="40.88671875" customWidth="1"/>
    <col min="3" max="3" width="11.109375" customWidth="1"/>
    <col min="4" max="4" width="10.5546875" customWidth="1"/>
  </cols>
  <sheetData>
    <row r="1" spans="1:11" ht="31.5" customHeight="1">
      <c r="A1" s="207" t="s">
        <v>0</v>
      </c>
      <c r="B1" s="207" t="s">
        <v>146</v>
      </c>
      <c r="C1" s="207" t="s">
        <v>1209</v>
      </c>
      <c r="D1" s="207"/>
      <c r="E1" s="205" t="s">
        <v>1210</v>
      </c>
      <c r="F1" s="206"/>
      <c r="G1" s="205" t="s">
        <v>1211</v>
      </c>
      <c r="H1" s="206"/>
      <c r="I1" s="205" t="s">
        <v>1212</v>
      </c>
      <c r="J1" s="206"/>
    </row>
    <row r="2" spans="1:11" ht="75">
      <c r="A2" s="207"/>
      <c r="B2" s="207"/>
      <c r="C2" s="139" t="s">
        <v>1213</v>
      </c>
      <c r="D2" s="139" t="s">
        <v>1214</v>
      </c>
      <c r="E2" s="146" t="s">
        <v>1330</v>
      </c>
      <c r="F2" s="139" t="s">
        <v>1331</v>
      </c>
      <c r="G2" s="147"/>
      <c r="H2" s="144"/>
      <c r="I2" s="147"/>
      <c r="J2" s="144"/>
    </row>
    <row r="3" spans="1:11">
      <c r="A3" s="139"/>
      <c r="B3" s="139"/>
      <c r="C3" s="139"/>
      <c r="D3" s="139"/>
      <c r="E3" s="146">
        <f>SUBTOTAL(9,E5:E6000)</f>
        <v>354</v>
      </c>
      <c r="F3" s="146">
        <f t="shared" ref="F3:J3" si="0">SUBTOTAL(9,F5:F6000)</f>
        <v>2930</v>
      </c>
      <c r="G3" s="146">
        <f t="shared" si="0"/>
        <v>363</v>
      </c>
      <c r="H3" s="146">
        <f t="shared" si="0"/>
        <v>4255</v>
      </c>
      <c r="I3" s="146">
        <f t="shared" si="0"/>
        <v>370</v>
      </c>
      <c r="J3" s="146">
        <f t="shared" si="0"/>
        <v>4189</v>
      </c>
    </row>
    <row r="4" spans="1:11">
      <c r="A4" s="139"/>
      <c r="B4" s="139"/>
      <c r="C4" s="139"/>
      <c r="D4" s="139"/>
      <c r="E4" s="146"/>
      <c r="F4" s="139"/>
      <c r="G4" s="147"/>
      <c r="H4" s="144"/>
      <c r="I4" s="147"/>
      <c r="J4" s="144"/>
    </row>
    <row r="5" spans="1:11" ht="45">
      <c r="A5" s="145">
        <v>1</v>
      </c>
      <c r="B5" s="140" t="s">
        <v>1215</v>
      </c>
      <c r="C5" s="141" t="s">
        <v>1216</v>
      </c>
      <c r="D5" s="148" t="s">
        <v>1216</v>
      </c>
      <c r="E5" s="139">
        <v>2</v>
      </c>
      <c r="F5" s="139">
        <v>370</v>
      </c>
      <c r="G5" s="139">
        <v>2</v>
      </c>
      <c r="H5" s="139">
        <v>370</v>
      </c>
      <c r="I5" s="139">
        <v>2</v>
      </c>
      <c r="J5" s="139">
        <v>370</v>
      </c>
      <c r="K5" t="s">
        <v>1329</v>
      </c>
    </row>
    <row r="6" spans="1:11" ht="60">
      <c r="A6" s="139">
        <v>2</v>
      </c>
      <c r="B6" s="140" t="s">
        <v>1217</v>
      </c>
      <c r="C6" s="141" t="s">
        <v>1332</v>
      </c>
      <c r="D6" s="141" t="s">
        <v>1218</v>
      </c>
      <c r="E6" s="139">
        <v>3</v>
      </c>
      <c r="F6" s="139">
        <v>240</v>
      </c>
      <c r="G6" s="139">
        <v>3</v>
      </c>
      <c r="H6" s="139">
        <v>240</v>
      </c>
      <c r="I6" s="139">
        <v>3</v>
      </c>
      <c r="J6" s="139">
        <v>240</v>
      </c>
      <c r="K6" t="s">
        <v>1329</v>
      </c>
    </row>
    <row r="7" spans="1:11" ht="45">
      <c r="A7" s="139">
        <v>3</v>
      </c>
      <c r="B7" s="140" t="s">
        <v>1219</v>
      </c>
      <c r="C7" s="141" t="s">
        <v>1220</v>
      </c>
      <c r="D7" s="141" t="s">
        <v>1333</v>
      </c>
      <c r="E7" s="139">
        <v>25</v>
      </c>
      <c r="F7" s="139">
        <v>500</v>
      </c>
      <c r="G7" s="139">
        <v>25</v>
      </c>
      <c r="H7" s="139">
        <v>500</v>
      </c>
      <c r="I7" s="139">
        <v>25</v>
      </c>
      <c r="J7" s="139">
        <v>500</v>
      </c>
      <c r="K7" t="s">
        <v>1329</v>
      </c>
    </row>
    <row r="8" spans="1:11" ht="30">
      <c r="A8" s="139">
        <v>4</v>
      </c>
      <c r="B8" s="140" t="s">
        <v>1221</v>
      </c>
      <c r="C8" s="141" t="s">
        <v>1222</v>
      </c>
      <c r="D8" s="141" t="s">
        <v>1223</v>
      </c>
      <c r="E8" s="139"/>
      <c r="F8" s="139"/>
      <c r="G8" s="139">
        <v>2</v>
      </c>
      <c r="H8" s="139">
        <v>200</v>
      </c>
      <c r="I8" s="139">
        <v>2</v>
      </c>
      <c r="J8" s="139">
        <v>200</v>
      </c>
      <c r="K8" t="s">
        <v>1329</v>
      </c>
    </row>
    <row r="9" spans="1:11" ht="60">
      <c r="A9" s="139">
        <v>5</v>
      </c>
      <c r="B9" s="140" t="s">
        <v>1224</v>
      </c>
      <c r="C9" s="141" t="s">
        <v>1225</v>
      </c>
      <c r="D9" s="141" t="s">
        <v>1225</v>
      </c>
      <c r="E9" s="139"/>
      <c r="F9" s="139"/>
      <c r="G9" s="139">
        <v>5</v>
      </c>
      <c r="H9" s="139">
        <v>225</v>
      </c>
      <c r="I9" s="139">
        <v>5</v>
      </c>
      <c r="J9" s="139">
        <v>225</v>
      </c>
      <c r="K9" t="s">
        <v>1329</v>
      </c>
    </row>
    <row r="10" spans="1:11" ht="45">
      <c r="A10" s="139">
        <v>6</v>
      </c>
      <c r="B10" s="140" t="s">
        <v>1226</v>
      </c>
      <c r="C10" s="141" t="s">
        <v>1227</v>
      </c>
      <c r="D10" s="141" t="s">
        <v>1228</v>
      </c>
      <c r="E10" s="139">
        <v>5</v>
      </c>
      <c r="F10" s="139">
        <v>250</v>
      </c>
      <c r="G10" s="139">
        <v>5</v>
      </c>
      <c r="H10" s="139">
        <v>250</v>
      </c>
      <c r="I10" s="139">
        <v>5</v>
      </c>
      <c r="J10" s="139">
        <v>250</v>
      </c>
      <c r="K10" t="s">
        <v>1329</v>
      </c>
    </row>
    <row r="11" spans="1:11" ht="45">
      <c r="A11" s="139">
        <v>7</v>
      </c>
      <c r="B11" s="140" t="s">
        <v>1230</v>
      </c>
      <c r="C11" s="141" t="s">
        <v>1231</v>
      </c>
      <c r="D11" s="141" t="s">
        <v>1229</v>
      </c>
      <c r="E11" s="139">
        <v>5</v>
      </c>
      <c r="F11" s="139">
        <v>250</v>
      </c>
      <c r="G11" s="139">
        <v>5</v>
      </c>
      <c r="H11" s="139">
        <v>250</v>
      </c>
      <c r="I11" s="139">
        <v>5</v>
      </c>
      <c r="J11" s="139">
        <v>250</v>
      </c>
      <c r="K11" t="s">
        <v>1329</v>
      </c>
    </row>
    <row r="12" spans="1:11" ht="60">
      <c r="A12" s="139">
        <v>8</v>
      </c>
      <c r="B12" s="140" t="s">
        <v>1232</v>
      </c>
      <c r="C12" s="141" t="s">
        <v>1233</v>
      </c>
      <c r="D12" s="141" t="s">
        <v>1234</v>
      </c>
      <c r="E12" s="139">
        <v>15</v>
      </c>
      <c r="F12" s="139">
        <v>225</v>
      </c>
      <c r="G12" s="139">
        <v>15</v>
      </c>
      <c r="H12" s="139">
        <v>225</v>
      </c>
      <c r="I12" s="139">
        <v>22</v>
      </c>
      <c r="J12" s="139">
        <v>159</v>
      </c>
      <c r="K12" t="s">
        <v>1329</v>
      </c>
    </row>
    <row r="13" spans="1:11" ht="45">
      <c r="A13" s="139">
        <v>9</v>
      </c>
      <c r="B13" s="140" t="s">
        <v>1235</v>
      </c>
      <c r="C13" s="141" t="s">
        <v>1236</v>
      </c>
      <c r="D13" s="141" t="s">
        <v>1236</v>
      </c>
      <c r="E13" s="139"/>
      <c r="F13" s="139"/>
      <c r="G13" s="139">
        <v>1</v>
      </c>
      <c r="H13" s="139">
        <v>450</v>
      </c>
      <c r="I13" s="139">
        <v>1</v>
      </c>
      <c r="J13" s="139">
        <v>450</v>
      </c>
      <c r="K13" t="s">
        <v>1329</v>
      </c>
    </row>
    <row r="14" spans="1:11" ht="60">
      <c r="A14" s="139">
        <v>10</v>
      </c>
      <c r="B14" s="140" t="s">
        <v>1237</v>
      </c>
      <c r="C14" s="141" t="s">
        <v>1238</v>
      </c>
      <c r="D14" s="141" t="s">
        <v>1238</v>
      </c>
      <c r="E14" s="139">
        <v>2</v>
      </c>
      <c r="F14" s="139">
        <v>60</v>
      </c>
      <c r="G14" s="139">
        <v>2</v>
      </c>
      <c r="H14" s="139">
        <v>60</v>
      </c>
      <c r="I14" s="139">
        <v>2</v>
      </c>
      <c r="J14" s="139">
        <v>60</v>
      </c>
      <c r="K14" t="s">
        <v>1329</v>
      </c>
    </row>
    <row r="15" spans="1:11" ht="30">
      <c r="A15" s="139">
        <v>11</v>
      </c>
      <c r="B15" s="140" t="s">
        <v>1239</v>
      </c>
      <c r="C15" s="141" t="s">
        <v>1240</v>
      </c>
      <c r="D15" s="141" t="s">
        <v>1241</v>
      </c>
      <c r="E15" s="139">
        <v>15</v>
      </c>
      <c r="F15" s="139">
        <v>15</v>
      </c>
      <c r="G15" s="139">
        <v>15</v>
      </c>
      <c r="H15" s="139">
        <v>15</v>
      </c>
      <c r="I15" s="139">
        <v>15</v>
      </c>
      <c r="J15" s="139">
        <v>15</v>
      </c>
      <c r="K15" t="s">
        <v>1329</v>
      </c>
    </row>
    <row r="16" spans="1:11" ht="30">
      <c r="A16" s="139">
        <v>12</v>
      </c>
      <c r="B16" s="140" t="s">
        <v>1242</v>
      </c>
      <c r="C16" s="141" t="s">
        <v>1243</v>
      </c>
      <c r="D16" s="141" t="s">
        <v>1244</v>
      </c>
      <c r="E16" s="139">
        <v>135</v>
      </c>
      <c r="F16" s="139">
        <v>135</v>
      </c>
      <c r="G16" s="139">
        <v>135</v>
      </c>
      <c r="H16" s="139">
        <v>135</v>
      </c>
      <c r="I16" s="139">
        <v>135</v>
      </c>
      <c r="J16" s="139">
        <v>135</v>
      </c>
      <c r="K16" t="s">
        <v>1329</v>
      </c>
    </row>
    <row r="17" spans="1:11" ht="60">
      <c r="A17" s="145">
        <v>1</v>
      </c>
      <c r="B17" s="140" t="s">
        <v>1245</v>
      </c>
      <c r="C17" s="141" t="s">
        <v>1246</v>
      </c>
      <c r="D17" s="141"/>
      <c r="E17" s="139">
        <v>3</v>
      </c>
      <c r="F17" s="139">
        <v>300</v>
      </c>
      <c r="G17" s="139">
        <v>3</v>
      </c>
      <c r="H17" s="139">
        <v>300</v>
      </c>
      <c r="I17" s="139">
        <v>3</v>
      </c>
      <c r="J17" s="139">
        <v>300</v>
      </c>
      <c r="K17" t="s">
        <v>1328</v>
      </c>
    </row>
    <row r="18" spans="1:11" ht="45">
      <c r="A18" s="139">
        <v>2</v>
      </c>
      <c r="B18" s="140" t="s">
        <v>1247</v>
      </c>
      <c r="C18" s="141" t="s">
        <v>1248</v>
      </c>
      <c r="D18" s="141"/>
      <c r="E18" s="139">
        <v>3</v>
      </c>
      <c r="F18" s="139">
        <v>240</v>
      </c>
      <c r="G18" s="139">
        <v>3</v>
      </c>
      <c r="H18" s="139">
        <v>240</v>
      </c>
      <c r="I18" s="139">
        <v>3</v>
      </c>
      <c r="J18" s="139">
        <v>240</v>
      </c>
      <c r="K18" t="s">
        <v>1328</v>
      </c>
    </row>
    <row r="19" spans="1:11" ht="45">
      <c r="A19" s="139">
        <v>3</v>
      </c>
      <c r="B19" s="140" t="s">
        <v>1219</v>
      </c>
      <c r="C19" s="141" t="s">
        <v>1249</v>
      </c>
      <c r="D19" s="141"/>
      <c r="E19" s="139">
        <v>5</v>
      </c>
      <c r="F19" s="139">
        <v>100</v>
      </c>
      <c r="G19" s="139">
        <v>5</v>
      </c>
      <c r="H19" s="139">
        <v>100</v>
      </c>
      <c r="I19" s="139">
        <v>5</v>
      </c>
      <c r="J19" s="139">
        <v>100</v>
      </c>
      <c r="K19" t="s">
        <v>1328</v>
      </c>
    </row>
    <row r="20" spans="1:11" ht="30" customHeight="1">
      <c r="A20" s="139">
        <v>4</v>
      </c>
      <c r="B20" s="140" t="s">
        <v>1232</v>
      </c>
      <c r="C20" s="141" t="s">
        <v>1250</v>
      </c>
      <c r="D20" s="141"/>
      <c r="E20" s="139">
        <v>14</v>
      </c>
      <c r="F20" s="139">
        <v>123</v>
      </c>
      <c r="G20" s="139">
        <v>14</v>
      </c>
      <c r="H20" s="139">
        <v>123</v>
      </c>
      <c r="I20" s="139">
        <v>14</v>
      </c>
      <c r="J20" s="139">
        <v>123</v>
      </c>
      <c r="K20" t="s">
        <v>1328</v>
      </c>
    </row>
    <row r="21" spans="1:11" ht="18.75" customHeight="1">
      <c r="A21" s="139">
        <v>5</v>
      </c>
      <c r="B21" s="140" t="s">
        <v>1251</v>
      </c>
      <c r="C21" s="141" t="s">
        <v>1252</v>
      </c>
      <c r="D21" s="141"/>
      <c r="E21" s="139"/>
      <c r="F21" s="139"/>
      <c r="G21" s="139">
        <v>1</v>
      </c>
      <c r="H21" s="139">
        <v>450</v>
      </c>
      <c r="I21" s="139">
        <v>1</v>
      </c>
      <c r="J21" s="139">
        <v>450</v>
      </c>
      <c r="K21" t="s">
        <v>1328</v>
      </c>
    </row>
    <row r="22" spans="1:11" ht="30">
      <c r="A22" s="139">
        <v>6</v>
      </c>
      <c r="B22" s="140" t="s">
        <v>1242</v>
      </c>
      <c r="C22" s="141" t="s">
        <v>1253</v>
      </c>
      <c r="D22" s="141"/>
      <c r="E22" s="139">
        <v>82</v>
      </c>
      <c r="F22" s="139">
        <v>82</v>
      </c>
      <c r="G22" s="139">
        <v>82</v>
      </c>
      <c r="H22" s="139">
        <v>82</v>
      </c>
      <c r="I22" s="139">
        <v>82</v>
      </c>
      <c r="J22" s="139">
        <v>82</v>
      </c>
      <c r="K22" t="s">
        <v>1328</v>
      </c>
    </row>
    <row r="23" spans="1:11" ht="45">
      <c r="A23" s="145">
        <v>1</v>
      </c>
      <c r="B23" s="140" t="s">
        <v>1254</v>
      </c>
      <c r="C23" s="149"/>
      <c r="D23" s="141" t="s">
        <v>1255</v>
      </c>
      <c r="E23" s="141" t="s">
        <v>1334</v>
      </c>
      <c r="F23" s="141" t="s">
        <v>1336</v>
      </c>
      <c r="G23" s="141" t="s">
        <v>1334</v>
      </c>
      <c r="H23" s="141" t="s">
        <v>1336</v>
      </c>
      <c r="I23" s="141" t="s">
        <v>1334</v>
      </c>
      <c r="J23" s="141" t="s">
        <v>1336</v>
      </c>
      <c r="K23" s="143" t="s">
        <v>1327</v>
      </c>
    </row>
    <row r="24" spans="1:11" ht="45">
      <c r="A24" s="139">
        <v>2</v>
      </c>
      <c r="B24" s="140" t="s">
        <v>1235</v>
      </c>
      <c r="C24" s="149"/>
      <c r="D24" s="141" t="s">
        <v>1326</v>
      </c>
      <c r="E24" s="141" t="s">
        <v>1335</v>
      </c>
      <c r="F24" s="141" t="s">
        <v>278</v>
      </c>
      <c r="G24" s="141" t="s">
        <v>1335</v>
      </c>
      <c r="H24" s="141" t="s">
        <v>278</v>
      </c>
      <c r="I24" s="141" t="s">
        <v>1335</v>
      </c>
      <c r="J24" s="141" t="s">
        <v>278</v>
      </c>
      <c r="K24" s="143" t="s">
        <v>1327</v>
      </c>
    </row>
    <row r="25" spans="1:11" ht="30">
      <c r="A25" s="139">
        <v>3</v>
      </c>
      <c r="B25" s="140" t="s">
        <v>1242</v>
      </c>
      <c r="C25" s="149"/>
      <c r="D25" s="141" t="s">
        <v>1256</v>
      </c>
      <c r="E25" s="142">
        <v>40</v>
      </c>
      <c r="F25" s="142">
        <v>40</v>
      </c>
      <c r="G25" s="142">
        <v>40</v>
      </c>
      <c r="H25" s="142">
        <v>40</v>
      </c>
      <c r="I25" s="142">
        <v>40</v>
      </c>
      <c r="J25" s="142">
        <v>40</v>
      </c>
      <c r="K25" s="143" t="s">
        <v>1327</v>
      </c>
    </row>
  </sheetData>
  <autoFilter ref="A4:L4"/>
  <mergeCells count="6">
    <mergeCell ref="I1:J1"/>
    <mergeCell ref="E1:F1"/>
    <mergeCell ref="G1:H1"/>
    <mergeCell ref="A1:A2"/>
    <mergeCell ref="B1:B2"/>
    <mergeCell ref="C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K3" sqref="K3"/>
    </sheetView>
  </sheetViews>
  <sheetFormatPr defaultRowHeight="18.75"/>
  <sheetData>
    <row r="1" spans="1:8" ht="19.5" thickBot="1">
      <c r="A1" s="208" t="s">
        <v>1257</v>
      </c>
      <c r="B1" s="210" t="s">
        <v>1258</v>
      </c>
      <c r="C1" s="211"/>
      <c r="D1" s="211"/>
      <c r="E1" s="211"/>
      <c r="F1" s="211"/>
      <c r="G1" s="212"/>
      <c r="H1" s="213" t="s">
        <v>1259</v>
      </c>
    </row>
    <row r="2" spans="1:8" ht="135.75" thickBot="1">
      <c r="A2" s="209"/>
      <c r="B2" s="129" t="s">
        <v>1260</v>
      </c>
      <c r="C2" s="129" t="s">
        <v>1261</v>
      </c>
      <c r="D2" s="129" t="s">
        <v>1262</v>
      </c>
      <c r="E2" s="129" t="s">
        <v>1263</v>
      </c>
      <c r="F2" s="129" t="s">
        <v>1264</v>
      </c>
      <c r="G2" s="129" t="s">
        <v>1265</v>
      </c>
      <c r="H2" s="214"/>
    </row>
    <row r="3" spans="1:8" ht="86.25" thickBot="1">
      <c r="A3" s="130" t="s">
        <v>1266</v>
      </c>
      <c r="B3" s="131" t="s">
        <v>1267</v>
      </c>
      <c r="C3" s="131" t="s">
        <v>1268</v>
      </c>
      <c r="D3" s="131" t="s">
        <v>1269</v>
      </c>
      <c r="E3" s="131"/>
      <c r="F3" s="131"/>
      <c r="G3" s="129"/>
      <c r="H3" s="132"/>
    </row>
    <row r="4" spans="1:8" ht="28.5">
      <c r="A4" s="133" t="s">
        <v>1270</v>
      </c>
      <c r="B4" s="215" t="s">
        <v>1272</v>
      </c>
      <c r="C4" s="215" t="s">
        <v>1273</v>
      </c>
      <c r="D4" s="215" t="s">
        <v>1274</v>
      </c>
      <c r="E4" s="215"/>
      <c r="F4" s="215"/>
      <c r="G4" s="208"/>
      <c r="H4" s="217"/>
    </row>
    <row r="5" spans="1:8" ht="57.75" thickBot="1">
      <c r="A5" s="130" t="s">
        <v>1271</v>
      </c>
      <c r="B5" s="216"/>
      <c r="C5" s="216"/>
      <c r="D5" s="216"/>
      <c r="E5" s="216"/>
      <c r="F5" s="216"/>
      <c r="G5" s="209"/>
      <c r="H5" s="218"/>
    </row>
    <row r="6" spans="1:8" ht="86.25" thickBot="1">
      <c r="A6" s="130" t="s">
        <v>1275</v>
      </c>
      <c r="B6" s="131" t="s">
        <v>1276</v>
      </c>
      <c r="C6" s="131" t="s">
        <v>1277</v>
      </c>
      <c r="D6" s="131" t="s">
        <v>1269</v>
      </c>
      <c r="E6" s="131"/>
      <c r="F6" s="131"/>
      <c r="G6" s="129"/>
      <c r="H6" s="135"/>
    </row>
    <row r="7" spans="1:8" ht="100.5" thickBot="1">
      <c r="A7" s="130" t="s">
        <v>1278</v>
      </c>
      <c r="B7" s="131" t="s">
        <v>1279</v>
      </c>
      <c r="C7" s="131" t="s">
        <v>1280</v>
      </c>
      <c r="D7" s="131" t="s">
        <v>1281</v>
      </c>
      <c r="E7" s="131"/>
      <c r="F7" s="131"/>
      <c r="G7" s="129"/>
      <c r="H7" s="135"/>
    </row>
    <row r="8" spans="1:8" ht="86.25" thickBot="1">
      <c r="A8" s="130" t="s">
        <v>1282</v>
      </c>
      <c r="B8" s="131" t="s">
        <v>1279</v>
      </c>
      <c r="C8" s="131" t="s">
        <v>1280</v>
      </c>
      <c r="D8" s="131" t="s">
        <v>1269</v>
      </c>
      <c r="E8" s="131"/>
      <c r="F8" s="131"/>
      <c r="G8" s="129"/>
      <c r="H8" s="135"/>
    </row>
    <row r="9" spans="1:8" ht="71.25">
      <c r="A9" s="133" t="s">
        <v>1283</v>
      </c>
      <c r="B9" s="215" t="s">
        <v>1285</v>
      </c>
      <c r="C9" s="219">
        <v>12785</v>
      </c>
      <c r="D9" s="215" t="s">
        <v>1281</v>
      </c>
      <c r="E9" s="215"/>
      <c r="F9" s="215"/>
      <c r="G9" s="208"/>
      <c r="H9" s="217"/>
    </row>
    <row r="10" spans="1:8" ht="29.25" thickBot="1">
      <c r="A10" s="130" t="s">
        <v>1284</v>
      </c>
      <c r="B10" s="216"/>
      <c r="C10" s="220"/>
      <c r="D10" s="216"/>
      <c r="E10" s="216"/>
      <c r="F10" s="216"/>
      <c r="G10" s="209"/>
      <c r="H10" s="218"/>
    </row>
    <row r="11" spans="1:8" ht="28.5">
      <c r="A11" s="133" t="s">
        <v>1286</v>
      </c>
      <c r="B11" s="215" t="s">
        <v>1288</v>
      </c>
      <c r="C11" s="215" t="s">
        <v>1268</v>
      </c>
      <c r="D11" s="215" t="s">
        <v>1269</v>
      </c>
      <c r="E11" s="215"/>
      <c r="F11" s="215"/>
      <c r="G11" s="208"/>
      <c r="H11" s="217"/>
    </row>
    <row r="12" spans="1:8" ht="57.75" thickBot="1">
      <c r="A12" s="130" t="s">
        <v>1287</v>
      </c>
      <c r="B12" s="216"/>
      <c r="C12" s="216"/>
      <c r="D12" s="216"/>
      <c r="E12" s="216"/>
      <c r="F12" s="216"/>
      <c r="G12" s="209"/>
      <c r="H12" s="218"/>
    </row>
    <row r="13" spans="1:8" ht="28.5">
      <c r="A13" s="133" t="s">
        <v>1289</v>
      </c>
      <c r="B13" s="215" t="s">
        <v>1290</v>
      </c>
      <c r="C13" s="219">
        <v>25600</v>
      </c>
      <c r="D13" s="215" t="s">
        <v>1269</v>
      </c>
      <c r="E13" s="215"/>
      <c r="F13" s="215"/>
      <c r="G13" s="208"/>
      <c r="H13" s="217"/>
    </row>
    <row r="14" spans="1:8" ht="57.75" thickBot="1">
      <c r="A14" s="130" t="s">
        <v>1287</v>
      </c>
      <c r="B14" s="216"/>
      <c r="C14" s="220"/>
      <c r="D14" s="216"/>
      <c r="E14" s="216"/>
      <c r="F14" s="216"/>
      <c r="G14" s="209"/>
      <c r="H14" s="218"/>
    </row>
    <row r="15" spans="1:8" ht="114.75" thickBot="1">
      <c r="A15" s="130" t="s">
        <v>1291</v>
      </c>
      <c r="B15" s="131" t="s">
        <v>1279</v>
      </c>
      <c r="C15" s="136">
        <v>12785</v>
      </c>
      <c r="D15" s="131" t="s">
        <v>1292</v>
      </c>
      <c r="E15" s="131"/>
      <c r="F15" s="131"/>
      <c r="G15" s="129"/>
      <c r="H15" s="135"/>
    </row>
    <row r="16" spans="1:8" ht="100.5" thickBot="1">
      <c r="A16" s="130" t="s">
        <v>1293</v>
      </c>
      <c r="B16" s="131" t="s">
        <v>1285</v>
      </c>
      <c r="C16" s="136">
        <v>12785</v>
      </c>
      <c r="D16" s="131" t="s">
        <v>1281</v>
      </c>
      <c r="E16" s="131"/>
      <c r="F16" s="131"/>
      <c r="G16" s="129"/>
      <c r="H16" s="135"/>
    </row>
    <row r="17" spans="1:8" ht="28.5">
      <c r="A17" s="127" t="s">
        <v>1294</v>
      </c>
      <c r="B17" s="215" t="s">
        <v>1295</v>
      </c>
      <c r="C17" s="215" t="s">
        <v>1277</v>
      </c>
      <c r="D17" s="215" t="s">
        <v>1274</v>
      </c>
      <c r="E17" s="215"/>
      <c r="F17" s="215"/>
      <c r="G17" s="208"/>
      <c r="H17" s="217"/>
    </row>
    <row r="18" spans="1:8" ht="57.75" thickBot="1">
      <c r="A18" s="130" t="s">
        <v>1287</v>
      </c>
      <c r="B18" s="216"/>
      <c r="C18" s="216"/>
      <c r="D18" s="216"/>
      <c r="E18" s="216"/>
      <c r="F18" s="216"/>
      <c r="G18" s="209"/>
      <c r="H18" s="218"/>
    </row>
    <row r="19" spans="1:8" ht="100.5" thickBot="1">
      <c r="A19" s="130" t="s">
        <v>1296</v>
      </c>
      <c r="B19" s="131" t="s">
        <v>1290</v>
      </c>
      <c r="C19" s="136">
        <v>25600</v>
      </c>
      <c r="D19" s="131" t="s">
        <v>1269</v>
      </c>
      <c r="E19" s="131"/>
      <c r="F19" s="131"/>
      <c r="G19" s="129"/>
      <c r="H19" s="135"/>
    </row>
    <row r="20" spans="1:8" ht="42.75">
      <c r="A20" s="127" t="s">
        <v>1297</v>
      </c>
      <c r="B20" s="215" t="s">
        <v>1288</v>
      </c>
      <c r="C20" s="215" t="s">
        <v>1268</v>
      </c>
      <c r="D20" s="215" t="s">
        <v>1269</v>
      </c>
      <c r="E20" s="215"/>
      <c r="F20" s="215"/>
      <c r="G20" s="208"/>
      <c r="H20" s="217"/>
    </row>
    <row r="21" spans="1:8" ht="57.75" thickBot="1">
      <c r="A21" s="130" t="s">
        <v>1271</v>
      </c>
      <c r="B21" s="216"/>
      <c r="C21" s="216"/>
      <c r="D21" s="216"/>
      <c r="E21" s="216"/>
      <c r="F21" s="216"/>
      <c r="G21" s="209"/>
      <c r="H21" s="218"/>
    </row>
    <row r="22" spans="1:8" ht="28.5">
      <c r="A22" s="127" t="s">
        <v>1298</v>
      </c>
      <c r="B22" s="215" t="s">
        <v>1279</v>
      </c>
      <c r="C22" s="215" t="s">
        <v>1280</v>
      </c>
      <c r="D22" s="215" t="s">
        <v>1281</v>
      </c>
      <c r="E22" s="215"/>
      <c r="F22" s="215"/>
      <c r="G22" s="208"/>
      <c r="H22" s="217"/>
    </row>
    <row r="23" spans="1:8" ht="57">
      <c r="A23" s="127" t="s">
        <v>1299</v>
      </c>
      <c r="B23" s="221"/>
      <c r="C23" s="221"/>
      <c r="D23" s="221"/>
      <c r="E23" s="221"/>
      <c r="F23" s="221"/>
      <c r="G23" s="222"/>
      <c r="H23" s="223"/>
    </row>
    <row r="24" spans="1:8" ht="29.25" thickBot="1">
      <c r="A24" s="128" t="s">
        <v>1300</v>
      </c>
      <c r="B24" s="216"/>
      <c r="C24" s="216"/>
      <c r="D24" s="216"/>
      <c r="E24" s="216"/>
      <c r="F24" s="216"/>
      <c r="G24" s="209"/>
      <c r="H24" s="218"/>
    </row>
    <row r="25" spans="1:8" ht="100.5" thickBot="1">
      <c r="A25" s="130" t="s">
        <v>1301</v>
      </c>
      <c r="B25" s="131" t="s">
        <v>1279</v>
      </c>
      <c r="C25" s="131" t="s">
        <v>1280</v>
      </c>
      <c r="D25" s="131" t="s">
        <v>1281</v>
      </c>
      <c r="E25" s="131"/>
      <c r="F25" s="131"/>
      <c r="G25" s="129"/>
      <c r="H25" s="135"/>
    </row>
    <row r="26" spans="1:8" ht="86.25" thickBot="1">
      <c r="A26" s="130" t="s">
        <v>1302</v>
      </c>
      <c r="B26" s="131" t="s">
        <v>1295</v>
      </c>
      <c r="C26" s="131" t="s">
        <v>1277</v>
      </c>
      <c r="D26" s="131" t="s">
        <v>1281</v>
      </c>
      <c r="E26" s="131"/>
      <c r="F26" s="131"/>
      <c r="G26" s="129"/>
      <c r="H26" s="135"/>
    </row>
    <row r="27" spans="1:8" ht="86.25" thickBot="1">
      <c r="A27" s="130" t="s">
        <v>1303</v>
      </c>
      <c r="B27" s="131" t="s">
        <v>1304</v>
      </c>
      <c r="C27" s="131" t="s">
        <v>1305</v>
      </c>
      <c r="D27" s="131" t="s">
        <v>1281</v>
      </c>
      <c r="E27" s="131"/>
      <c r="F27" s="131"/>
      <c r="G27" s="129"/>
      <c r="H27" s="135"/>
    </row>
    <row r="28" spans="1:8" ht="72" thickBot="1">
      <c r="A28" s="130" t="s">
        <v>1306</v>
      </c>
      <c r="B28" s="131" t="s">
        <v>1288</v>
      </c>
      <c r="C28" s="131" t="s">
        <v>1268</v>
      </c>
      <c r="D28" s="131" t="s">
        <v>1274</v>
      </c>
      <c r="E28" s="131"/>
      <c r="F28" s="131"/>
      <c r="G28" s="129"/>
      <c r="H28" s="135"/>
    </row>
    <row r="29" spans="1:8" ht="47.25" customHeight="1">
      <c r="A29" s="215" t="s">
        <v>1307</v>
      </c>
      <c r="B29" s="134"/>
      <c r="C29" s="215" t="s">
        <v>1309</v>
      </c>
      <c r="D29" s="215" t="s">
        <v>1274</v>
      </c>
      <c r="E29" s="215"/>
      <c r="F29" s="215"/>
      <c r="G29" s="208"/>
      <c r="H29" s="217"/>
    </row>
    <row r="30" spans="1:8">
      <c r="A30" s="221"/>
      <c r="B30" s="134"/>
      <c r="C30" s="221"/>
      <c r="D30" s="221"/>
      <c r="E30" s="221"/>
      <c r="F30" s="221"/>
      <c r="G30" s="222"/>
      <c r="H30" s="223"/>
    </row>
    <row r="31" spans="1:8" ht="19.5" thickBot="1">
      <c r="A31" s="216"/>
      <c r="B31" s="131" t="s">
        <v>1308</v>
      </c>
      <c r="C31" s="216"/>
      <c r="D31" s="216"/>
      <c r="E31" s="216"/>
      <c r="F31" s="216"/>
      <c r="G31" s="209"/>
      <c r="H31" s="218"/>
    </row>
    <row r="32" spans="1:8" ht="42.75">
      <c r="A32" s="133" t="s">
        <v>1310</v>
      </c>
      <c r="B32" s="134"/>
      <c r="C32" s="215" t="s">
        <v>1312</v>
      </c>
      <c r="D32" s="215" t="s">
        <v>1274</v>
      </c>
      <c r="E32" s="215"/>
      <c r="F32" s="215"/>
      <c r="G32" s="208"/>
      <c r="H32" s="217"/>
    </row>
    <row r="33" spans="1:8" ht="57">
      <c r="A33" s="133" t="s">
        <v>1287</v>
      </c>
      <c r="B33" s="134"/>
      <c r="C33" s="221"/>
      <c r="D33" s="221"/>
      <c r="E33" s="221"/>
      <c r="F33" s="221"/>
      <c r="G33" s="222"/>
      <c r="H33" s="223"/>
    </row>
    <row r="34" spans="1:8" ht="19.5" thickBot="1">
      <c r="A34" s="126"/>
      <c r="B34" s="131" t="s">
        <v>1311</v>
      </c>
      <c r="C34" s="216"/>
      <c r="D34" s="216"/>
      <c r="E34" s="216"/>
      <c r="F34" s="216"/>
      <c r="G34" s="209"/>
      <c r="H34" s="218"/>
    </row>
    <row r="35" spans="1:8" ht="66" customHeight="1">
      <c r="A35" s="215" t="s">
        <v>1313</v>
      </c>
      <c r="B35" s="134"/>
      <c r="C35" s="215" t="s">
        <v>1277</v>
      </c>
      <c r="D35" s="215" t="s">
        <v>1281</v>
      </c>
      <c r="E35" s="215"/>
      <c r="F35" s="215"/>
      <c r="G35" s="208"/>
      <c r="H35" s="217"/>
    </row>
    <row r="36" spans="1:8" ht="19.5" thickBot="1">
      <c r="A36" s="216"/>
      <c r="B36" s="131" t="s">
        <v>1295</v>
      </c>
      <c r="C36" s="216"/>
      <c r="D36" s="216"/>
      <c r="E36" s="216"/>
      <c r="F36" s="216"/>
      <c r="G36" s="209"/>
      <c r="H36" s="218"/>
    </row>
    <row r="37" spans="1:8" ht="47.25" customHeight="1">
      <c r="A37" s="215" t="s">
        <v>1314</v>
      </c>
      <c r="B37" s="134"/>
      <c r="C37" s="215" t="s">
        <v>1309</v>
      </c>
      <c r="D37" s="215" t="s">
        <v>1315</v>
      </c>
      <c r="E37" s="215"/>
      <c r="F37" s="215"/>
      <c r="G37" s="208"/>
      <c r="H37" s="217"/>
    </row>
    <row r="38" spans="1:8">
      <c r="A38" s="221"/>
      <c r="B38" s="134"/>
      <c r="C38" s="221"/>
      <c r="D38" s="221"/>
      <c r="E38" s="221"/>
      <c r="F38" s="221"/>
      <c r="G38" s="222"/>
      <c r="H38" s="223"/>
    </row>
    <row r="39" spans="1:8" ht="19.5" thickBot="1">
      <c r="A39" s="216"/>
      <c r="B39" s="131" t="s">
        <v>1308</v>
      </c>
      <c r="C39" s="216"/>
      <c r="D39" s="216"/>
      <c r="E39" s="216"/>
      <c r="F39" s="216"/>
      <c r="G39" s="209"/>
      <c r="H39" s="218"/>
    </row>
    <row r="40" spans="1:8" ht="86.25" thickBot="1">
      <c r="A40" s="130" t="s">
        <v>1316</v>
      </c>
      <c r="B40" s="131" t="s">
        <v>1279</v>
      </c>
      <c r="C40" s="131" t="s">
        <v>1280</v>
      </c>
      <c r="D40" s="131" t="s">
        <v>1269</v>
      </c>
      <c r="E40" s="131"/>
      <c r="F40" s="131"/>
      <c r="G40" s="129"/>
      <c r="H40" s="135"/>
    </row>
    <row r="41" spans="1:8" ht="86.25" thickBot="1">
      <c r="A41" s="130" t="s">
        <v>1317</v>
      </c>
      <c r="B41" s="131" t="s">
        <v>1288</v>
      </c>
      <c r="C41" s="131" t="s">
        <v>1268</v>
      </c>
      <c r="D41" s="131" t="s">
        <v>1281</v>
      </c>
      <c r="E41" s="131"/>
      <c r="F41" s="131"/>
      <c r="G41" s="129"/>
      <c r="H41" s="135"/>
    </row>
    <row r="42" spans="1:8" ht="100.5" thickBot="1">
      <c r="A42" s="130" t="s">
        <v>1318</v>
      </c>
      <c r="B42" s="131" t="s">
        <v>1290</v>
      </c>
      <c r="C42" s="136">
        <v>25600</v>
      </c>
      <c r="D42" s="131" t="s">
        <v>1281</v>
      </c>
      <c r="E42" s="131"/>
      <c r="F42" s="131"/>
      <c r="G42" s="129"/>
      <c r="H42" s="135"/>
    </row>
    <row r="43" spans="1:8" ht="100.5" thickBot="1">
      <c r="A43" s="130" t="s">
        <v>1319</v>
      </c>
      <c r="B43" s="131" t="s">
        <v>1279</v>
      </c>
      <c r="C43" s="131" t="s">
        <v>1280</v>
      </c>
      <c r="D43" s="131" t="s">
        <v>1281</v>
      </c>
      <c r="E43" s="131"/>
      <c r="F43" s="131"/>
      <c r="G43" s="129"/>
      <c r="H43" s="135"/>
    </row>
    <row r="44" spans="1:8" ht="100.5" thickBot="1">
      <c r="A44" s="130" t="s">
        <v>1320</v>
      </c>
      <c r="B44" s="131" t="s">
        <v>1288</v>
      </c>
      <c r="C44" s="131" t="s">
        <v>1268</v>
      </c>
      <c r="D44" s="131" t="s">
        <v>1274</v>
      </c>
      <c r="E44" s="131"/>
      <c r="F44" s="131"/>
      <c r="G44" s="129"/>
      <c r="H44" s="135"/>
    </row>
    <row r="45" spans="1:8" ht="86.25" thickBot="1">
      <c r="A45" s="130" t="s">
        <v>1321</v>
      </c>
      <c r="B45" s="131" t="s">
        <v>1288</v>
      </c>
      <c r="C45" s="131" t="s">
        <v>1268</v>
      </c>
      <c r="D45" s="131" t="s">
        <v>1269</v>
      </c>
      <c r="E45" s="131"/>
      <c r="F45" s="131"/>
      <c r="G45" s="129"/>
      <c r="H45" s="135"/>
    </row>
    <row r="46" spans="1:8" ht="86.25" thickBot="1">
      <c r="A46" s="130" t="s">
        <v>1322</v>
      </c>
      <c r="B46" s="131" t="s">
        <v>1295</v>
      </c>
      <c r="C46" s="131" t="s">
        <v>1277</v>
      </c>
      <c r="D46" s="131" t="s">
        <v>1269</v>
      </c>
      <c r="E46" s="131"/>
      <c r="F46" s="131"/>
      <c r="G46" s="131"/>
      <c r="H46" s="135"/>
    </row>
    <row r="47" spans="1:8" ht="85.5">
      <c r="A47" s="133" t="s">
        <v>1323</v>
      </c>
      <c r="B47" s="215" t="s">
        <v>1288</v>
      </c>
      <c r="C47" s="215" t="s">
        <v>1268</v>
      </c>
      <c r="D47" s="215" t="s">
        <v>1269</v>
      </c>
      <c r="E47" s="215"/>
      <c r="F47" s="215"/>
      <c r="G47" s="208"/>
      <c r="H47" s="217"/>
    </row>
    <row r="48" spans="1:8" ht="29.25" thickBot="1">
      <c r="A48" s="130" t="s">
        <v>1284</v>
      </c>
      <c r="B48" s="216"/>
      <c r="C48" s="216"/>
      <c r="D48" s="216"/>
      <c r="E48" s="216"/>
      <c r="F48" s="216"/>
      <c r="G48" s="209"/>
      <c r="H48" s="218"/>
    </row>
    <row r="49" spans="1:8" ht="32.25" thickBot="1">
      <c r="A49" s="137" t="s">
        <v>1</v>
      </c>
      <c r="B49" s="132" t="s">
        <v>1324</v>
      </c>
      <c r="C49" s="132" t="s">
        <v>1325</v>
      </c>
      <c r="D49" s="132">
        <v>14150</v>
      </c>
      <c r="E49" s="132"/>
      <c r="F49" s="132"/>
      <c r="G49" s="132"/>
      <c r="H49" s="138"/>
    </row>
  </sheetData>
  <mergeCells count="86">
    <mergeCell ref="H47:H48"/>
    <mergeCell ref="B47:B48"/>
    <mergeCell ref="C47:C48"/>
    <mergeCell ref="D47:D48"/>
    <mergeCell ref="E47:E48"/>
    <mergeCell ref="F47:F48"/>
    <mergeCell ref="G47:G48"/>
    <mergeCell ref="H35:H36"/>
    <mergeCell ref="A37:A39"/>
    <mergeCell ref="C37:C39"/>
    <mergeCell ref="D37:D39"/>
    <mergeCell ref="E37:E39"/>
    <mergeCell ref="F37:F39"/>
    <mergeCell ref="G37:G39"/>
    <mergeCell ref="H37:H39"/>
    <mergeCell ref="A35:A36"/>
    <mergeCell ref="C35:C36"/>
    <mergeCell ref="D35:D36"/>
    <mergeCell ref="E35:E36"/>
    <mergeCell ref="F35:F36"/>
    <mergeCell ref="G35:G36"/>
    <mergeCell ref="H29:H31"/>
    <mergeCell ref="C32:C34"/>
    <mergeCell ref="D32:D34"/>
    <mergeCell ref="E32:E34"/>
    <mergeCell ref="F32:F34"/>
    <mergeCell ref="G32:G34"/>
    <mergeCell ref="H32:H34"/>
    <mergeCell ref="G29:G31"/>
    <mergeCell ref="A29:A31"/>
    <mergeCell ref="C29:C31"/>
    <mergeCell ref="D29:D31"/>
    <mergeCell ref="E29:E31"/>
    <mergeCell ref="F29:F31"/>
    <mergeCell ref="H20:H21"/>
    <mergeCell ref="B22:B24"/>
    <mergeCell ref="C22:C24"/>
    <mergeCell ref="D22:D24"/>
    <mergeCell ref="E22:E24"/>
    <mergeCell ref="F22:F24"/>
    <mergeCell ref="G22:G24"/>
    <mergeCell ref="H22:H24"/>
    <mergeCell ref="B20:B21"/>
    <mergeCell ref="C20:C21"/>
    <mergeCell ref="D20:D21"/>
    <mergeCell ref="E20:E21"/>
    <mergeCell ref="F20:F21"/>
    <mergeCell ref="G20:G21"/>
    <mergeCell ref="H13:H14"/>
    <mergeCell ref="B17:B18"/>
    <mergeCell ref="C17:C18"/>
    <mergeCell ref="D17:D18"/>
    <mergeCell ref="E17:E18"/>
    <mergeCell ref="F17:F18"/>
    <mergeCell ref="G17:G18"/>
    <mergeCell ref="H17:H18"/>
    <mergeCell ref="B13:B14"/>
    <mergeCell ref="C13:C14"/>
    <mergeCell ref="D13:D14"/>
    <mergeCell ref="E13:E14"/>
    <mergeCell ref="F13:F14"/>
    <mergeCell ref="G13:G14"/>
    <mergeCell ref="H9:H10"/>
    <mergeCell ref="B11:B12"/>
    <mergeCell ref="C11:C12"/>
    <mergeCell ref="D11:D12"/>
    <mergeCell ref="E11:E12"/>
    <mergeCell ref="F11:F12"/>
    <mergeCell ref="G11:G12"/>
    <mergeCell ref="H11:H12"/>
    <mergeCell ref="B9:B10"/>
    <mergeCell ref="C9:C10"/>
    <mergeCell ref="D9:D10"/>
    <mergeCell ref="E9:E10"/>
    <mergeCell ref="F9:F10"/>
    <mergeCell ref="G9:G10"/>
    <mergeCell ref="A1:A2"/>
    <mergeCell ref="B1:G1"/>
    <mergeCell ref="H1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5"/>
  <sheetViews>
    <sheetView tabSelected="1" zoomScaleSheetLayoutView="100" workbookViewId="0">
      <pane xSplit="5" ySplit="7" topLeftCell="F8" activePane="bottomRight" state="frozen"/>
      <selection pane="topRight" activeCell="F1" sqref="F1"/>
      <selection pane="bottomLeft" activeCell="A6" sqref="A6"/>
      <selection pane="bottomRight" activeCell="A5" sqref="A5"/>
    </sheetView>
  </sheetViews>
  <sheetFormatPr defaultRowHeight="18.75"/>
  <cols>
    <col min="1" max="1" width="4.21875" customWidth="1"/>
    <col min="2" max="2" width="51.21875" customWidth="1"/>
    <col min="3" max="3" width="26" customWidth="1"/>
    <col min="4" max="4" width="9.77734375" customWidth="1"/>
    <col min="5" max="5" width="11.88671875" customWidth="1"/>
  </cols>
  <sheetData>
    <row r="1" spans="1:13" s="169" customFormat="1" ht="15.75">
      <c r="A1" s="166"/>
      <c r="C1" s="168"/>
      <c r="G1" s="167" t="s">
        <v>1463</v>
      </c>
    </row>
    <row r="2" spans="1:13" s="169" customFormat="1" ht="15.75">
      <c r="A2" s="166"/>
      <c r="C2" s="168"/>
    </row>
    <row r="4" spans="1:13" ht="50.25" customHeight="1">
      <c r="B4" s="228" t="s">
        <v>1464</v>
      </c>
      <c r="C4" s="228"/>
      <c r="D4" s="228"/>
      <c r="E4" s="228"/>
      <c r="F4" s="228"/>
      <c r="G4" s="228"/>
      <c r="H4" s="228"/>
      <c r="I4" s="228"/>
      <c r="J4" s="228"/>
      <c r="K4" s="228"/>
    </row>
    <row r="6" spans="1:13" ht="25.5" customHeight="1">
      <c r="A6" s="198" t="s">
        <v>0</v>
      </c>
      <c r="B6" s="198" t="s">
        <v>9</v>
      </c>
      <c r="C6" s="229" t="s">
        <v>1421</v>
      </c>
      <c r="D6" s="229" t="s">
        <v>1355</v>
      </c>
      <c r="E6" s="198" t="s">
        <v>1356</v>
      </c>
      <c r="F6" s="198" t="s">
        <v>1420</v>
      </c>
      <c r="G6" s="198"/>
      <c r="H6" s="198"/>
      <c r="I6" s="198"/>
      <c r="J6" s="198"/>
      <c r="K6" s="198"/>
      <c r="L6" s="224"/>
      <c r="M6" s="225"/>
    </row>
    <row r="7" spans="1:13" ht="45" customHeight="1">
      <c r="A7" s="198"/>
      <c r="B7" s="198"/>
      <c r="C7" s="230"/>
      <c r="D7" s="230"/>
      <c r="E7" s="198"/>
      <c r="F7" s="153">
        <v>2015</v>
      </c>
      <c r="G7" s="153">
        <v>2016</v>
      </c>
      <c r="H7" s="153">
        <v>2017</v>
      </c>
      <c r="I7" s="153">
        <v>2018</v>
      </c>
      <c r="J7" s="153">
        <v>2019</v>
      </c>
      <c r="K7" s="153">
        <v>2020</v>
      </c>
      <c r="L7" s="224"/>
      <c r="M7" s="225"/>
    </row>
    <row r="8" spans="1:13" s="159" customFormat="1" ht="105">
      <c r="A8" s="153">
        <v>1</v>
      </c>
      <c r="B8" s="155" t="s">
        <v>1357</v>
      </c>
      <c r="C8" s="154" t="s">
        <v>1204</v>
      </c>
      <c r="D8" s="153" t="s">
        <v>1358</v>
      </c>
      <c r="E8" s="153" t="s">
        <v>22</v>
      </c>
      <c r="F8" s="156" t="s">
        <v>22</v>
      </c>
      <c r="G8" s="156" t="s">
        <v>22</v>
      </c>
      <c r="H8" s="156" t="s">
        <v>22</v>
      </c>
      <c r="I8" s="156" t="s">
        <v>22</v>
      </c>
      <c r="J8" s="156" t="s">
        <v>22</v>
      </c>
      <c r="K8" s="156" t="s">
        <v>22</v>
      </c>
      <c r="L8" s="224"/>
      <c r="M8" s="225"/>
    </row>
    <row r="9" spans="1:13" s="159" customFormat="1" ht="45">
      <c r="A9" s="153">
        <v>2</v>
      </c>
      <c r="B9" s="155" t="s">
        <v>1359</v>
      </c>
      <c r="C9" s="154" t="s">
        <v>1204</v>
      </c>
      <c r="D9" s="154" t="s">
        <v>1360</v>
      </c>
      <c r="E9" s="153" t="s">
        <v>22</v>
      </c>
      <c r="F9" s="156" t="s">
        <v>22</v>
      </c>
      <c r="G9" s="156" t="s">
        <v>22</v>
      </c>
      <c r="H9" s="156" t="s">
        <v>22</v>
      </c>
      <c r="I9" s="156" t="s">
        <v>22</v>
      </c>
      <c r="J9" s="156" t="s">
        <v>22</v>
      </c>
      <c r="K9" s="156" t="s">
        <v>1361</v>
      </c>
      <c r="L9" s="224"/>
      <c r="M9" s="225"/>
    </row>
    <row r="10" spans="1:13" s="159" customFormat="1" ht="135" customHeight="1">
      <c r="A10" s="153">
        <v>3</v>
      </c>
      <c r="B10" s="155" t="s">
        <v>1453</v>
      </c>
      <c r="C10" s="153" t="s">
        <v>1449</v>
      </c>
      <c r="D10" s="153" t="s">
        <v>22</v>
      </c>
      <c r="E10" s="153" t="s">
        <v>22</v>
      </c>
      <c r="F10" s="156" t="s">
        <v>22</v>
      </c>
      <c r="G10" s="156" t="s">
        <v>22</v>
      </c>
      <c r="H10" s="156" t="s">
        <v>22</v>
      </c>
      <c r="I10" s="156" t="s">
        <v>22</v>
      </c>
      <c r="J10" s="156" t="s">
        <v>22</v>
      </c>
      <c r="K10" s="156" t="s">
        <v>22</v>
      </c>
      <c r="L10" s="224"/>
      <c r="M10" s="225"/>
    </row>
    <row r="11" spans="1:13" s="159" customFormat="1" ht="45">
      <c r="A11" s="153">
        <v>4</v>
      </c>
      <c r="B11" s="155" t="s">
        <v>1362</v>
      </c>
      <c r="C11" s="154" t="s">
        <v>1450</v>
      </c>
      <c r="D11" s="153" t="s">
        <v>22</v>
      </c>
      <c r="E11" s="153" t="s">
        <v>22</v>
      </c>
      <c r="F11" s="156" t="s">
        <v>22</v>
      </c>
      <c r="G11" s="156" t="s">
        <v>22</v>
      </c>
      <c r="H11" s="156" t="s">
        <v>22</v>
      </c>
      <c r="I11" s="156" t="s">
        <v>22</v>
      </c>
      <c r="J11" s="156" t="s">
        <v>22</v>
      </c>
      <c r="K11" s="156" t="s">
        <v>22</v>
      </c>
      <c r="L11" s="224"/>
      <c r="M11" s="225"/>
    </row>
    <row r="12" spans="1:13" s="159" customFormat="1" ht="60">
      <c r="A12" s="153">
        <v>5</v>
      </c>
      <c r="B12" s="155" t="s">
        <v>1363</v>
      </c>
      <c r="C12" s="154" t="s">
        <v>1364</v>
      </c>
      <c r="D12" s="153" t="s">
        <v>22</v>
      </c>
      <c r="E12" s="153" t="s">
        <v>22</v>
      </c>
      <c r="F12" s="156" t="s">
        <v>22</v>
      </c>
      <c r="G12" s="156" t="s">
        <v>22</v>
      </c>
      <c r="H12" s="156" t="s">
        <v>22</v>
      </c>
      <c r="I12" s="156" t="s">
        <v>22</v>
      </c>
      <c r="J12" s="156" t="s">
        <v>22</v>
      </c>
      <c r="K12" s="156" t="s">
        <v>22</v>
      </c>
      <c r="L12" s="224"/>
      <c r="M12" s="225"/>
    </row>
    <row r="13" spans="1:13" s="159" customFormat="1" ht="60">
      <c r="A13" s="153">
        <v>6</v>
      </c>
      <c r="B13" s="155" t="s">
        <v>1365</v>
      </c>
      <c r="C13" s="154" t="s">
        <v>1364</v>
      </c>
      <c r="D13" s="153" t="s">
        <v>22</v>
      </c>
      <c r="E13" s="153" t="s">
        <v>22</v>
      </c>
      <c r="F13" s="156" t="s">
        <v>22</v>
      </c>
      <c r="G13" s="156" t="s">
        <v>22</v>
      </c>
      <c r="H13" s="156" t="s">
        <v>22</v>
      </c>
      <c r="I13" s="156"/>
      <c r="J13" s="156"/>
      <c r="K13" s="156"/>
      <c r="L13" s="224"/>
      <c r="M13" s="225"/>
    </row>
    <row r="14" spans="1:13" s="159" customFormat="1" ht="30">
      <c r="A14" s="153">
        <v>7</v>
      </c>
      <c r="B14" s="155" t="s">
        <v>1366</v>
      </c>
      <c r="C14" s="154" t="s">
        <v>1206</v>
      </c>
      <c r="D14" s="153" t="s">
        <v>22</v>
      </c>
      <c r="E14" s="153" t="s">
        <v>22</v>
      </c>
      <c r="F14" s="156" t="s">
        <v>22</v>
      </c>
      <c r="G14" s="156" t="s">
        <v>22</v>
      </c>
      <c r="H14" s="156" t="s">
        <v>22</v>
      </c>
      <c r="I14" s="156" t="s">
        <v>22</v>
      </c>
      <c r="J14" s="156" t="s">
        <v>22</v>
      </c>
      <c r="K14" s="156" t="s">
        <v>22</v>
      </c>
      <c r="L14" s="224"/>
      <c r="M14" s="225"/>
    </row>
    <row r="15" spans="1:13" s="159" customFormat="1" ht="45">
      <c r="A15" s="153">
        <v>8</v>
      </c>
      <c r="B15" s="155" t="s">
        <v>1367</v>
      </c>
      <c r="C15" s="154" t="s">
        <v>1206</v>
      </c>
      <c r="D15" s="154" t="s">
        <v>317</v>
      </c>
      <c r="E15" s="154" t="s">
        <v>1381</v>
      </c>
      <c r="F15" s="156">
        <v>30</v>
      </c>
      <c r="G15" s="156">
        <v>35</v>
      </c>
      <c r="H15" s="156">
        <v>40</v>
      </c>
      <c r="I15" s="156">
        <v>45</v>
      </c>
      <c r="J15" s="156">
        <v>50</v>
      </c>
      <c r="K15" s="156">
        <v>60</v>
      </c>
      <c r="L15" s="224"/>
      <c r="M15" s="225"/>
    </row>
    <row r="16" spans="1:13" s="159" customFormat="1" ht="45" customHeight="1">
      <c r="A16" s="153">
        <v>9</v>
      </c>
      <c r="B16" s="155" t="s">
        <v>1368</v>
      </c>
      <c r="C16" s="154" t="s">
        <v>1422</v>
      </c>
      <c r="D16" s="154" t="s">
        <v>317</v>
      </c>
      <c r="E16" s="153" t="s">
        <v>22</v>
      </c>
      <c r="F16" s="156" t="s">
        <v>22</v>
      </c>
      <c r="G16" s="156" t="s">
        <v>22</v>
      </c>
      <c r="H16" s="156" t="s">
        <v>22</v>
      </c>
      <c r="I16" s="156" t="s">
        <v>22</v>
      </c>
      <c r="J16" s="156" t="s">
        <v>22</v>
      </c>
      <c r="K16" s="156" t="s">
        <v>22</v>
      </c>
      <c r="L16" s="224"/>
      <c r="M16" s="225"/>
    </row>
    <row r="17" spans="1:13" s="159" customFormat="1" ht="30">
      <c r="A17" s="153">
        <v>10</v>
      </c>
      <c r="B17" s="155" t="s">
        <v>1369</v>
      </c>
      <c r="C17" s="154" t="s">
        <v>1205</v>
      </c>
      <c r="D17" s="154" t="s">
        <v>317</v>
      </c>
      <c r="E17" s="154" t="s">
        <v>1381</v>
      </c>
      <c r="F17" s="156">
        <v>10</v>
      </c>
      <c r="G17" s="156">
        <v>10</v>
      </c>
      <c r="H17" s="156">
        <v>10</v>
      </c>
      <c r="I17" s="156">
        <v>10</v>
      </c>
      <c r="J17" s="156">
        <v>10</v>
      </c>
      <c r="K17" s="156">
        <v>10</v>
      </c>
      <c r="L17" s="224"/>
      <c r="M17" s="225"/>
    </row>
    <row r="18" spans="1:13" s="159" customFormat="1" ht="45">
      <c r="A18" s="153">
        <v>11</v>
      </c>
      <c r="B18" s="155" t="s">
        <v>1370</v>
      </c>
      <c r="C18" s="154" t="s">
        <v>70</v>
      </c>
      <c r="D18" s="153" t="s">
        <v>317</v>
      </c>
      <c r="E18" s="154" t="s">
        <v>1381</v>
      </c>
      <c r="F18" s="156">
        <v>100</v>
      </c>
      <c r="G18" s="156">
        <v>120</v>
      </c>
      <c r="H18" s="156">
        <v>130</v>
      </c>
      <c r="I18" s="156">
        <v>150</v>
      </c>
      <c r="J18" s="156">
        <v>150</v>
      </c>
      <c r="K18" s="156">
        <v>150</v>
      </c>
      <c r="L18" s="224"/>
      <c r="M18" s="225"/>
    </row>
    <row r="19" spans="1:13" s="159" customFormat="1">
      <c r="A19" s="153">
        <v>12</v>
      </c>
      <c r="B19" s="155" t="s">
        <v>1371</v>
      </c>
      <c r="C19" s="154" t="s">
        <v>1206</v>
      </c>
      <c r="D19" s="153" t="s">
        <v>317</v>
      </c>
      <c r="E19" s="154" t="s">
        <v>1381</v>
      </c>
      <c r="F19" s="156">
        <v>30</v>
      </c>
      <c r="G19" s="156">
        <v>35</v>
      </c>
      <c r="H19" s="156">
        <v>40</v>
      </c>
      <c r="I19" s="156">
        <v>45</v>
      </c>
      <c r="J19" s="156">
        <v>50</v>
      </c>
      <c r="K19" s="156">
        <v>55</v>
      </c>
      <c r="L19" s="224"/>
      <c r="M19" s="225"/>
    </row>
    <row r="20" spans="1:13" s="159" customFormat="1" ht="75">
      <c r="A20" s="153">
        <v>13</v>
      </c>
      <c r="B20" s="155" t="s">
        <v>1372</v>
      </c>
      <c r="C20" s="154" t="s">
        <v>1204</v>
      </c>
      <c r="D20" s="153" t="s">
        <v>1358</v>
      </c>
      <c r="E20" s="153" t="s">
        <v>22</v>
      </c>
      <c r="F20" s="156" t="s">
        <v>22</v>
      </c>
      <c r="G20" s="156" t="s">
        <v>22</v>
      </c>
      <c r="H20" s="156" t="s">
        <v>22</v>
      </c>
      <c r="I20" s="156" t="s">
        <v>22</v>
      </c>
      <c r="J20" s="156" t="s">
        <v>22</v>
      </c>
      <c r="K20" s="156" t="s">
        <v>22</v>
      </c>
      <c r="L20" s="224"/>
      <c r="M20" s="225"/>
    </row>
    <row r="21" spans="1:13" s="159" customFormat="1" ht="75">
      <c r="A21" s="153">
        <v>14</v>
      </c>
      <c r="B21" s="155" t="s">
        <v>1373</v>
      </c>
      <c r="C21" s="154" t="s">
        <v>1423</v>
      </c>
      <c r="D21" s="154" t="s">
        <v>633</v>
      </c>
      <c r="E21" s="153" t="s">
        <v>22</v>
      </c>
      <c r="F21" s="156" t="s">
        <v>22</v>
      </c>
      <c r="G21" s="156" t="s">
        <v>22</v>
      </c>
      <c r="H21" s="156" t="s">
        <v>22</v>
      </c>
      <c r="I21" s="156" t="s">
        <v>22</v>
      </c>
      <c r="J21" s="156" t="s">
        <v>22</v>
      </c>
      <c r="K21" s="156" t="s">
        <v>22</v>
      </c>
      <c r="L21" s="224"/>
      <c r="M21" s="225"/>
    </row>
    <row r="22" spans="1:13" s="159" customFormat="1" ht="30">
      <c r="A22" s="153">
        <v>15</v>
      </c>
      <c r="B22" s="155" t="s">
        <v>1374</v>
      </c>
      <c r="C22" s="154" t="s">
        <v>1204</v>
      </c>
      <c r="D22" s="153" t="s">
        <v>1375</v>
      </c>
      <c r="E22" s="154" t="s">
        <v>1381</v>
      </c>
      <c r="F22" s="156">
        <v>5</v>
      </c>
      <c r="G22" s="156">
        <v>5</v>
      </c>
      <c r="H22" s="156">
        <v>5</v>
      </c>
      <c r="I22" s="156">
        <v>5</v>
      </c>
      <c r="J22" s="156">
        <v>5</v>
      </c>
      <c r="K22" s="156">
        <v>5</v>
      </c>
      <c r="L22" s="224"/>
      <c r="M22" s="225"/>
    </row>
    <row r="23" spans="1:13" s="159" customFormat="1" ht="45" customHeight="1">
      <c r="A23" s="227">
        <v>16</v>
      </c>
      <c r="B23" s="226" t="s">
        <v>1424</v>
      </c>
      <c r="C23" s="154" t="s">
        <v>1206</v>
      </c>
      <c r="D23" s="227" t="s">
        <v>1375</v>
      </c>
      <c r="E23" s="154" t="s">
        <v>1381</v>
      </c>
      <c r="F23" s="156">
        <v>100</v>
      </c>
      <c r="G23" s="156">
        <v>110</v>
      </c>
      <c r="H23" s="156">
        <v>120</v>
      </c>
      <c r="I23" s="156">
        <v>130</v>
      </c>
      <c r="J23" s="156">
        <v>140</v>
      </c>
      <c r="K23" s="156">
        <v>150</v>
      </c>
      <c r="L23" s="224"/>
      <c r="M23" s="225"/>
    </row>
    <row r="24" spans="1:13" s="159" customFormat="1" ht="33" customHeight="1">
      <c r="A24" s="227"/>
      <c r="B24" s="226"/>
      <c r="C24" s="154" t="s">
        <v>1205</v>
      </c>
      <c r="D24" s="227"/>
      <c r="E24" s="154" t="s">
        <v>1381</v>
      </c>
      <c r="F24" s="156">
        <v>50</v>
      </c>
      <c r="G24" s="156">
        <v>50</v>
      </c>
      <c r="H24" s="156">
        <v>50</v>
      </c>
      <c r="I24" s="156">
        <v>50</v>
      </c>
      <c r="J24" s="156">
        <v>50</v>
      </c>
      <c r="K24" s="156">
        <v>50</v>
      </c>
      <c r="L24" s="224"/>
      <c r="M24" s="225"/>
    </row>
    <row r="25" spans="1:13" s="159" customFormat="1">
      <c r="A25" s="227"/>
      <c r="B25" s="226"/>
      <c r="C25" s="154" t="s">
        <v>70</v>
      </c>
      <c r="D25" s="227"/>
      <c r="E25" s="154" t="s">
        <v>1381</v>
      </c>
      <c r="F25" s="156">
        <v>315</v>
      </c>
      <c r="G25" s="156">
        <v>320</v>
      </c>
      <c r="H25" s="156">
        <v>325</v>
      </c>
      <c r="I25" s="156">
        <v>330</v>
      </c>
      <c r="J25" s="156">
        <v>335</v>
      </c>
      <c r="K25" s="156">
        <v>340</v>
      </c>
      <c r="L25" s="224"/>
      <c r="M25" s="225"/>
    </row>
    <row r="26" spans="1:13" s="159" customFormat="1" ht="30">
      <c r="A26" s="227"/>
      <c r="B26" s="226"/>
      <c r="C26" s="154" t="s">
        <v>1425</v>
      </c>
      <c r="D26" s="227"/>
      <c r="E26" s="154" t="s">
        <v>1433</v>
      </c>
      <c r="F26" s="156">
        <v>700</v>
      </c>
      <c r="G26" s="156">
        <v>700</v>
      </c>
      <c r="H26" s="156">
        <v>700</v>
      </c>
      <c r="I26" s="156">
        <v>700</v>
      </c>
      <c r="J26" s="156">
        <v>700</v>
      </c>
      <c r="K26" s="156">
        <v>700</v>
      </c>
      <c r="L26" s="224"/>
      <c r="M26" s="225"/>
    </row>
    <row r="27" spans="1:13" s="159" customFormat="1" ht="75" customHeight="1">
      <c r="A27" s="227">
        <v>17</v>
      </c>
      <c r="B27" s="226" t="s">
        <v>1426</v>
      </c>
      <c r="C27" s="154" t="s">
        <v>1206</v>
      </c>
      <c r="D27" s="227" t="s">
        <v>1376</v>
      </c>
      <c r="E27" s="154" t="s">
        <v>1381</v>
      </c>
      <c r="F27" s="156">
        <v>45</v>
      </c>
      <c r="G27" s="156">
        <v>50</v>
      </c>
      <c r="H27" s="156">
        <v>55</v>
      </c>
      <c r="I27" s="156">
        <v>60</v>
      </c>
      <c r="J27" s="156">
        <v>65</v>
      </c>
      <c r="K27" s="156">
        <v>70</v>
      </c>
      <c r="L27" s="224"/>
      <c r="M27" s="225"/>
    </row>
    <row r="28" spans="1:13" s="159" customFormat="1" ht="27" customHeight="1">
      <c r="A28" s="227"/>
      <c r="B28" s="226"/>
      <c r="C28" s="154" t="s">
        <v>1205</v>
      </c>
      <c r="D28" s="227"/>
      <c r="E28" s="154" t="s">
        <v>1381</v>
      </c>
      <c r="F28" s="156">
        <v>45</v>
      </c>
      <c r="G28" s="156">
        <v>45</v>
      </c>
      <c r="H28" s="156">
        <v>45</v>
      </c>
      <c r="I28" s="156">
        <v>45</v>
      </c>
      <c r="J28" s="156">
        <v>45</v>
      </c>
      <c r="K28" s="156">
        <v>45</v>
      </c>
      <c r="L28" s="224"/>
      <c r="M28" s="225"/>
    </row>
    <row r="29" spans="1:13" s="159" customFormat="1" ht="19.5" thickBot="1">
      <c r="A29" s="227"/>
      <c r="B29" s="226"/>
      <c r="C29" s="154" t="s">
        <v>70</v>
      </c>
      <c r="D29" s="227"/>
      <c r="E29" s="154" t="s">
        <v>1381</v>
      </c>
      <c r="F29" s="156">
        <v>5</v>
      </c>
      <c r="G29" s="156">
        <v>7</v>
      </c>
      <c r="H29" s="156">
        <v>9</v>
      </c>
      <c r="I29" s="156">
        <v>11</v>
      </c>
      <c r="J29" s="156">
        <v>13</v>
      </c>
      <c r="K29" s="156">
        <v>15</v>
      </c>
      <c r="L29" s="224"/>
      <c r="M29" s="225"/>
    </row>
    <row r="30" spans="1:13" s="159" customFormat="1" ht="18.75" customHeight="1">
      <c r="A30" s="227">
        <v>18</v>
      </c>
      <c r="B30" s="231" t="s">
        <v>1377</v>
      </c>
      <c r="C30" s="154" t="s">
        <v>1206</v>
      </c>
      <c r="D30" s="227" t="s">
        <v>1375</v>
      </c>
      <c r="E30" s="154" t="s">
        <v>1381</v>
      </c>
      <c r="F30" s="156">
        <v>30</v>
      </c>
      <c r="G30" s="156">
        <v>40</v>
      </c>
      <c r="H30" s="156">
        <v>50</v>
      </c>
      <c r="I30" s="156">
        <v>60</v>
      </c>
      <c r="J30" s="156">
        <v>70</v>
      </c>
      <c r="K30" s="156">
        <v>80</v>
      </c>
      <c r="L30" s="152"/>
      <c r="M30" s="234"/>
    </row>
    <row r="31" spans="1:13" s="159" customFormat="1" ht="19.5" thickBot="1">
      <c r="A31" s="227"/>
      <c r="B31" s="231"/>
      <c r="C31" s="154" t="s">
        <v>1205</v>
      </c>
      <c r="D31" s="227"/>
      <c r="E31" s="154" t="s">
        <v>1381</v>
      </c>
      <c r="F31" s="156">
        <v>15</v>
      </c>
      <c r="G31" s="156">
        <v>15</v>
      </c>
      <c r="H31" s="156">
        <v>15</v>
      </c>
      <c r="I31" s="156">
        <v>15</v>
      </c>
      <c r="J31" s="156">
        <v>15</v>
      </c>
      <c r="K31" s="156">
        <v>15</v>
      </c>
      <c r="L31" s="152"/>
      <c r="M31" s="235"/>
    </row>
    <row r="32" spans="1:13" s="159" customFormat="1">
      <c r="A32" s="227">
        <v>19</v>
      </c>
      <c r="B32" s="231" t="s">
        <v>1455</v>
      </c>
      <c r="C32" s="154" t="s">
        <v>1204</v>
      </c>
      <c r="D32" s="232" t="s">
        <v>1378</v>
      </c>
      <c r="E32" s="154" t="s">
        <v>1381</v>
      </c>
      <c r="F32" s="156">
        <v>20</v>
      </c>
      <c r="G32" s="156">
        <v>20</v>
      </c>
      <c r="H32" s="156">
        <v>20</v>
      </c>
      <c r="I32" s="156">
        <v>20</v>
      </c>
      <c r="J32" s="156">
        <v>20</v>
      </c>
      <c r="K32" s="156">
        <v>20</v>
      </c>
      <c r="L32" s="236"/>
      <c r="M32" s="236"/>
    </row>
    <row r="33" spans="1:13" s="159" customFormat="1" ht="30">
      <c r="A33" s="227"/>
      <c r="B33" s="231"/>
      <c r="C33" s="154" t="s">
        <v>1427</v>
      </c>
      <c r="D33" s="232"/>
      <c r="E33" s="153" t="s">
        <v>22</v>
      </c>
      <c r="F33" s="156" t="s">
        <v>22</v>
      </c>
      <c r="G33" s="156" t="s">
        <v>22</v>
      </c>
      <c r="H33" s="156" t="s">
        <v>22</v>
      </c>
      <c r="I33" s="156" t="s">
        <v>22</v>
      </c>
      <c r="J33" s="156" t="s">
        <v>22</v>
      </c>
      <c r="K33" s="156" t="s">
        <v>22</v>
      </c>
      <c r="L33" s="224"/>
      <c r="M33" s="225"/>
    </row>
    <row r="34" spans="1:13" s="159" customFormat="1" ht="45">
      <c r="A34" s="153">
        <v>20</v>
      </c>
      <c r="B34" s="155" t="s">
        <v>1428</v>
      </c>
      <c r="C34" s="154" t="s">
        <v>1205</v>
      </c>
      <c r="D34" s="153" t="s">
        <v>1379</v>
      </c>
      <c r="E34" s="153" t="s">
        <v>22</v>
      </c>
      <c r="F34" s="156" t="s">
        <v>22</v>
      </c>
      <c r="G34" s="156" t="s">
        <v>22</v>
      </c>
      <c r="H34" s="156" t="s">
        <v>22</v>
      </c>
      <c r="I34" s="156" t="s">
        <v>22</v>
      </c>
      <c r="J34" s="156" t="s">
        <v>22</v>
      </c>
      <c r="K34" s="156" t="s">
        <v>22</v>
      </c>
      <c r="L34" s="224"/>
      <c r="M34" s="225"/>
    </row>
    <row r="35" spans="1:13" s="159" customFormat="1">
      <c r="A35" s="227">
        <v>21</v>
      </c>
      <c r="B35" s="231" t="s">
        <v>1456</v>
      </c>
      <c r="C35" s="154" t="s">
        <v>1204</v>
      </c>
      <c r="D35" s="227" t="s">
        <v>1379</v>
      </c>
      <c r="E35" s="154" t="s">
        <v>1381</v>
      </c>
      <c r="F35" s="156">
        <v>50</v>
      </c>
      <c r="G35" s="156">
        <v>50</v>
      </c>
      <c r="H35" s="156">
        <v>50</v>
      </c>
      <c r="I35" s="156">
        <v>50</v>
      </c>
      <c r="J35" s="156">
        <v>50</v>
      </c>
      <c r="K35" s="156">
        <v>50</v>
      </c>
      <c r="L35" s="224"/>
      <c r="M35" s="225"/>
    </row>
    <row r="36" spans="1:13" s="159" customFormat="1" ht="75">
      <c r="A36" s="227"/>
      <c r="B36" s="231"/>
      <c r="C36" s="154" t="s">
        <v>1380</v>
      </c>
      <c r="D36" s="227"/>
      <c r="E36" s="153" t="s">
        <v>22</v>
      </c>
      <c r="F36" s="156" t="s">
        <v>22</v>
      </c>
      <c r="G36" s="156" t="s">
        <v>22</v>
      </c>
      <c r="H36" s="156" t="s">
        <v>22</v>
      </c>
      <c r="I36" s="156" t="s">
        <v>22</v>
      </c>
      <c r="J36" s="156" t="s">
        <v>22</v>
      </c>
      <c r="K36" s="156" t="s">
        <v>22</v>
      </c>
      <c r="L36" s="224"/>
      <c r="M36" s="225"/>
    </row>
    <row r="37" spans="1:13" s="159" customFormat="1" ht="30" customHeight="1">
      <c r="A37" s="227">
        <v>22</v>
      </c>
      <c r="B37" s="231" t="s">
        <v>1429</v>
      </c>
      <c r="C37" s="154" t="s">
        <v>1206</v>
      </c>
      <c r="D37" s="227" t="s">
        <v>1379</v>
      </c>
      <c r="E37" s="154" t="s">
        <v>1381</v>
      </c>
      <c r="F37" s="156">
        <v>20</v>
      </c>
      <c r="G37" s="156">
        <v>20</v>
      </c>
      <c r="H37" s="156">
        <v>20</v>
      </c>
      <c r="I37" s="156">
        <v>20</v>
      </c>
      <c r="J37" s="156">
        <v>20</v>
      </c>
      <c r="K37" s="156">
        <v>20</v>
      </c>
      <c r="L37" s="224"/>
      <c r="M37" s="225"/>
    </row>
    <row r="38" spans="1:13" s="159" customFormat="1" ht="39" customHeight="1">
      <c r="A38" s="227"/>
      <c r="B38" s="231"/>
      <c r="C38" s="154" t="s">
        <v>1205</v>
      </c>
      <c r="D38" s="227"/>
      <c r="E38" s="154" t="s">
        <v>1381</v>
      </c>
      <c r="F38" s="156">
        <v>5</v>
      </c>
      <c r="G38" s="156">
        <v>5</v>
      </c>
      <c r="H38" s="156">
        <v>5</v>
      </c>
      <c r="I38" s="156">
        <v>5</v>
      </c>
      <c r="J38" s="156">
        <v>5</v>
      </c>
      <c r="K38" s="156">
        <v>5</v>
      </c>
      <c r="L38" s="224"/>
      <c r="M38" s="225"/>
    </row>
    <row r="39" spans="1:13" s="159" customFormat="1">
      <c r="A39" s="227"/>
      <c r="B39" s="231"/>
      <c r="C39" s="154" t="s">
        <v>70</v>
      </c>
      <c r="D39" s="227"/>
      <c r="E39" s="154" t="s">
        <v>1381</v>
      </c>
      <c r="F39" s="156">
        <v>50</v>
      </c>
      <c r="G39" s="156">
        <v>10</v>
      </c>
      <c r="H39" s="156">
        <v>10</v>
      </c>
      <c r="I39" s="156">
        <v>10</v>
      </c>
      <c r="J39" s="156">
        <v>10</v>
      </c>
      <c r="K39" s="156">
        <v>10</v>
      </c>
      <c r="L39" s="224"/>
      <c r="M39" s="225"/>
    </row>
    <row r="40" spans="1:13" s="159" customFormat="1" ht="75" customHeight="1">
      <c r="A40" s="227">
        <v>23</v>
      </c>
      <c r="B40" s="231" t="s">
        <v>1382</v>
      </c>
      <c r="C40" s="154" t="s">
        <v>1205</v>
      </c>
      <c r="D40" s="227" t="s">
        <v>1430</v>
      </c>
      <c r="E40" s="154" t="s">
        <v>1381</v>
      </c>
      <c r="F40" s="156">
        <v>50</v>
      </c>
      <c r="G40" s="156">
        <v>50</v>
      </c>
      <c r="H40" s="156">
        <v>50</v>
      </c>
      <c r="I40" s="156">
        <v>50</v>
      </c>
      <c r="J40" s="156">
        <v>50</v>
      </c>
      <c r="K40" s="156">
        <v>50</v>
      </c>
      <c r="L40" s="224"/>
      <c r="M40" s="225"/>
    </row>
    <row r="41" spans="1:13" s="159" customFormat="1">
      <c r="A41" s="227"/>
      <c r="B41" s="231"/>
      <c r="C41" s="154" t="s">
        <v>1402</v>
      </c>
      <c r="D41" s="227"/>
      <c r="E41" s="153" t="s">
        <v>22</v>
      </c>
      <c r="F41" s="156" t="s">
        <v>22</v>
      </c>
      <c r="G41" s="156" t="s">
        <v>22</v>
      </c>
      <c r="H41" s="156" t="s">
        <v>22</v>
      </c>
      <c r="I41" s="156" t="s">
        <v>22</v>
      </c>
      <c r="J41" s="156" t="s">
        <v>22</v>
      </c>
      <c r="K41" s="156" t="s">
        <v>22</v>
      </c>
      <c r="L41" s="224"/>
      <c r="M41" s="225"/>
    </row>
    <row r="42" spans="1:13" s="159" customFormat="1" ht="30" customHeight="1">
      <c r="A42" s="227">
        <v>24</v>
      </c>
      <c r="B42" s="231" t="s">
        <v>1457</v>
      </c>
      <c r="C42" s="154" t="s">
        <v>1383</v>
      </c>
      <c r="D42" s="227" t="s">
        <v>1430</v>
      </c>
      <c r="E42" s="153" t="s">
        <v>22</v>
      </c>
      <c r="F42" s="156" t="s">
        <v>22</v>
      </c>
      <c r="G42" s="156" t="s">
        <v>22</v>
      </c>
      <c r="H42" s="156" t="s">
        <v>22</v>
      </c>
      <c r="I42" s="156" t="s">
        <v>22</v>
      </c>
      <c r="J42" s="156" t="s">
        <v>22</v>
      </c>
      <c r="K42" s="156" t="s">
        <v>22</v>
      </c>
      <c r="L42" s="224"/>
      <c r="M42" s="225"/>
    </row>
    <row r="43" spans="1:13" s="159" customFormat="1" ht="60" customHeight="1">
      <c r="A43" s="227"/>
      <c r="B43" s="231"/>
      <c r="C43" s="154" t="s">
        <v>1205</v>
      </c>
      <c r="D43" s="227"/>
      <c r="E43" s="153" t="s">
        <v>22</v>
      </c>
      <c r="F43" s="156" t="s">
        <v>22</v>
      </c>
      <c r="G43" s="156" t="s">
        <v>22</v>
      </c>
      <c r="H43" s="156" t="s">
        <v>22</v>
      </c>
      <c r="I43" s="156" t="s">
        <v>22</v>
      </c>
      <c r="J43" s="156" t="s">
        <v>22</v>
      </c>
      <c r="K43" s="156" t="s">
        <v>22</v>
      </c>
      <c r="L43" s="224"/>
      <c r="M43" s="225"/>
    </row>
    <row r="44" spans="1:13" s="159" customFormat="1">
      <c r="A44" s="227"/>
      <c r="B44" s="231"/>
      <c r="C44" s="154" t="s">
        <v>1384</v>
      </c>
      <c r="D44" s="227"/>
      <c r="E44" s="153" t="s">
        <v>22</v>
      </c>
      <c r="F44" s="156" t="s">
        <v>22</v>
      </c>
      <c r="G44" s="156" t="s">
        <v>22</v>
      </c>
      <c r="H44" s="156" t="s">
        <v>22</v>
      </c>
      <c r="I44" s="156" t="s">
        <v>22</v>
      </c>
      <c r="J44" s="156" t="s">
        <v>22</v>
      </c>
      <c r="K44" s="156" t="s">
        <v>22</v>
      </c>
      <c r="L44" s="224"/>
      <c r="M44" s="225"/>
    </row>
    <row r="45" spans="1:13" s="159" customFormat="1">
      <c r="A45" s="227">
        <v>25</v>
      </c>
      <c r="B45" s="227" t="s">
        <v>1431</v>
      </c>
      <c r="C45" s="154" t="s">
        <v>1206</v>
      </c>
      <c r="D45" s="227" t="s">
        <v>1385</v>
      </c>
      <c r="E45" s="154" t="s">
        <v>1381</v>
      </c>
      <c r="F45" s="156">
        <v>60</v>
      </c>
      <c r="G45" s="156">
        <v>65</v>
      </c>
      <c r="H45" s="156">
        <v>70</v>
      </c>
      <c r="I45" s="156">
        <v>75</v>
      </c>
      <c r="J45" s="156">
        <v>80</v>
      </c>
      <c r="K45" s="156">
        <v>85</v>
      </c>
      <c r="L45" s="224"/>
      <c r="M45" s="225"/>
    </row>
    <row r="46" spans="1:13" s="159" customFormat="1">
      <c r="A46" s="227"/>
      <c r="B46" s="227"/>
      <c r="C46" s="154" t="s">
        <v>1205</v>
      </c>
      <c r="D46" s="227"/>
      <c r="E46" s="154" t="s">
        <v>1381</v>
      </c>
      <c r="F46" s="156">
        <v>60</v>
      </c>
      <c r="G46" s="156">
        <v>60</v>
      </c>
      <c r="H46" s="156">
        <v>60</v>
      </c>
      <c r="I46" s="156">
        <v>60</v>
      </c>
      <c r="J46" s="156">
        <v>60</v>
      </c>
      <c r="K46" s="156">
        <v>60</v>
      </c>
      <c r="L46" s="224"/>
      <c r="M46" s="225"/>
    </row>
    <row r="47" spans="1:13" s="159" customFormat="1">
      <c r="A47" s="227"/>
      <c r="B47" s="227"/>
      <c r="C47" s="154" t="s">
        <v>70</v>
      </c>
      <c r="D47" s="227"/>
      <c r="E47" s="154" t="s">
        <v>1381</v>
      </c>
      <c r="F47" s="156">
        <v>15</v>
      </c>
      <c r="G47" s="156">
        <v>15</v>
      </c>
      <c r="H47" s="156">
        <v>5</v>
      </c>
      <c r="I47" s="156">
        <v>5</v>
      </c>
      <c r="J47" s="156">
        <v>5</v>
      </c>
      <c r="K47" s="156">
        <v>5</v>
      </c>
      <c r="L47" s="224"/>
      <c r="M47" s="225"/>
    </row>
    <row r="48" spans="1:13" s="159" customFormat="1" ht="30">
      <c r="A48" s="153">
        <v>26</v>
      </c>
      <c r="B48" s="155" t="s">
        <v>1432</v>
      </c>
      <c r="C48" s="154" t="s">
        <v>1205</v>
      </c>
      <c r="D48" s="153" t="s">
        <v>1375</v>
      </c>
      <c r="E48" s="154" t="s">
        <v>1381</v>
      </c>
      <c r="F48" s="156">
        <v>10</v>
      </c>
      <c r="G48" s="156">
        <v>10</v>
      </c>
      <c r="H48" s="156">
        <v>10</v>
      </c>
      <c r="I48" s="156">
        <v>10</v>
      </c>
      <c r="J48" s="156">
        <v>10</v>
      </c>
      <c r="K48" s="156">
        <v>10</v>
      </c>
      <c r="L48" s="224"/>
      <c r="M48" s="225"/>
    </row>
    <row r="49" spans="1:13" s="159" customFormat="1" ht="18.75" customHeight="1">
      <c r="A49" s="227">
        <v>27</v>
      </c>
      <c r="B49" s="231" t="s">
        <v>1386</v>
      </c>
      <c r="C49" s="154" t="s">
        <v>1205</v>
      </c>
      <c r="D49" s="227" t="s">
        <v>1375</v>
      </c>
      <c r="E49" s="154" t="s">
        <v>1381</v>
      </c>
      <c r="F49" s="156">
        <v>20</v>
      </c>
      <c r="G49" s="156">
        <v>20</v>
      </c>
      <c r="H49" s="156">
        <v>20</v>
      </c>
      <c r="I49" s="156">
        <v>20</v>
      </c>
      <c r="J49" s="156">
        <v>20</v>
      </c>
      <c r="K49" s="156">
        <v>20</v>
      </c>
      <c r="L49" s="224"/>
      <c r="M49" s="225"/>
    </row>
    <row r="50" spans="1:13" s="159" customFormat="1">
      <c r="A50" s="227"/>
      <c r="B50" s="231"/>
      <c r="C50" s="154" t="s">
        <v>1206</v>
      </c>
      <c r="D50" s="227"/>
      <c r="E50" s="154" t="s">
        <v>1381</v>
      </c>
      <c r="F50" s="156">
        <v>20</v>
      </c>
      <c r="G50" s="156">
        <v>20</v>
      </c>
      <c r="H50" s="156">
        <v>20</v>
      </c>
      <c r="I50" s="156">
        <v>20</v>
      </c>
      <c r="J50" s="156">
        <v>20</v>
      </c>
      <c r="K50" s="156">
        <v>20</v>
      </c>
      <c r="L50" s="224"/>
      <c r="M50" s="225"/>
    </row>
    <row r="51" spans="1:13" s="159" customFormat="1">
      <c r="A51" s="227">
        <v>28</v>
      </c>
      <c r="B51" s="231" t="s">
        <v>1387</v>
      </c>
      <c r="C51" s="154" t="s">
        <v>1205</v>
      </c>
      <c r="D51" s="227" t="s">
        <v>1379</v>
      </c>
      <c r="E51" s="154" t="s">
        <v>1381</v>
      </c>
      <c r="F51" s="156">
        <v>50</v>
      </c>
      <c r="G51" s="156">
        <v>50</v>
      </c>
      <c r="H51" s="156">
        <v>50</v>
      </c>
      <c r="I51" s="156">
        <v>50</v>
      </c>
      <c r="J51" s="156">
        <v>50</v>
      </c>
      <c r="K51" s="156">
        <v>50</v>
      </c>
      <c r="L51" s="224"/>
      <c r="M51" s="225"/>
    </row>
    <row r="52" spans="1:13" s="159" customFormat="1">
      <c r="A52" s="227"/>
      <c r="B52" s="231"/>
      <c r="C52" s="154" t="s">
        <v>70</v>
      </c>
      <c r="D52" s="227"/>
      <c r="E52" s="154" t="s">
        <v>1381</v>
      </c>
      <c r="F52" s="156">
        <v>30</v>
      </c>
      <c r="G52" s="156">
        <v>30</v>
      </c>
      <c r="H52" s="156">
        <v>30</v>
      </c>
      <c r="I52" s="156">
        <v>30</v>
      </c>
      <c r="J52" s="156">
        <v>30</v>
      </c>
      <c r="K52" s="156">
        <v>30</v>
      </c>
      <c r="L52" s="224"/>
      <c r="M52" s="225"/>
    </row>
    <row r="53" spans="1:13" s="159" customFormat="1" ht="60">
      <c r="A53" s="153">
        <v>29</v>
      </c>
      <c r="B53" s="155" t="s">
        <v>1461</v>
      </c>
      <c r="C53" s="154" t="s">
        <v>70</v>
      </c>
      <c r="D53" s="153" t="s">
        <v>1379</v>
      </c>
      <c r="E53" s="154" t="s">
        <v>1381</v>
      </c>
      <c r="F53" s="156">
        <v>102</v>
      </c>
      <c r="G53" s="156">
        <v>102</v>
      </c>
      <c r="H53" s="156">
        <v>102</v>
      </c>
      <c r="I53" s="156">
        <v>102</v>
      </c>
      <c r="J53" s="156">
        <v>102</v>
      </c>
      <c r="K53" s="156">
        <v>102</v>
      </c>
      <c r="L53" s="224"/>
      <c r="M53" s="225"/>
    </row>
    <row r="54" spans="1:13" s="159" customFormat="1" ht="60">
      <c r="A54" s="153">
        <v>30</v>
      </c>
      <c r="B54" s="155" t="s">
        <v>1388</v>
      </c>
      <c r="C54" s="154" t="s">
        <v>1205</v>
      </c>
      <c r="D54" s="154" t="s">
        <v>1379</v>
      </c>
      <c r="E54" s="154" t="s">
        <v>1381</v>
      </c>
      <c r="F54" s="156">
        <v>10</v>
      </c>
      <c r="G54" s="156">
        <v>15</v>
      </c>
      <c r="H54" s="156">
        <v>20</v>
      </c>
      <c r="I54" s="156">
        <v>20</v>
      </c>
      <c r="J54" s="156">
        <v>20</v>
      </c>
      <c r="K54" s="156">
        <v>20</v>
      </c>
      <c r="L54" s="224"/>
      <c r="M54" s="225"/>
    </row>
    <row r="55" spans="1:13" s="159" customFormat="1">
      <c r="A55" s="227">
        <v>31</v>
      </c>
      <c r="B55" s="233" t="s">
        <v>1389</v>
      </c>
      <c r="C55" s="154" t="s">
        <v>1205</v>
      </c>
      <c r="D55" s="227" t="s">
        <v>1379</v>
      </c>
      <c r="E55" s="154" t="s">
        <v>1381</v>
      </c>
      <c r="F55" s="156">
        <v>20</v>
      </c>
      <c r="G55" s="156">
        <v>20</v>
      </c>
      <c r="H55" s="156">
        <v>20</v>
      </c>
      <c r="I55" s="156">
        <v>20</v>
      </c>
      <c r="J55" s="156">
        <v>20</v>
      </c>
      <c r="K55" s="156">
        <v>20</v>
      </c>
      <c r="L55" s="224"/>
      <c r="M55" s="225"/>
    </row>
    <row r="56" spans="1:13" s="159" customFormat="1" ht="45" customHeight="1">
      <c r="A56" s="227"/>
      <c r="B56" s="233"/>
      <c r="C56" s="154" t="s">
        <v>1425</v>
      </c>
      <c r="D56" s="227"/>
      <c r="E56" s="154" t="s">
        <v>1433</v>
      </c>
      <c r="F56" s="156">
        <v>10</v>
      </c>
      <c r="G56" s="156">
        <v>10</v>
      </c>
      <c r="H56" s="156">
        <v>10</v>
      </c>
      <c r="I56" s="156">
        <v>10</v>
      </c>
      <c r="J56" s="156">
        <v>10</v>
      </c>
      <c r="K56" s="156">
        <v>10</v>
      </c>
      <c r="L56" s="224"/>
      <c r="M56" s="225"/>
    </row>
    <row r="57" spans="1:13" s="159" customFormat="1">
      <c r="A57" s="227">
        <v>32</v>
      </c>
      <c r="B57" s="231" t="s">
        <v>1390</v>
      </c>
      <c r="C57" s="154" t="s">
        <v>1402</v>
      </c>
      <c r="D57" s="227" t="s">
        <v>1391</v>
      </c>
      <c r="E57" s="153" t="s">
        <v>22</v>
      </c>
      <c r="F57" s="156" t="s">
        <v>22</v>
      </c>
      <c r="G57" s="156" t="s">
        <v>22</v>
      </c>
      <c r="H57" s="156" t="s">
        <v>22</v>
      </c>
      <c r="I57" s="156" t="s">
        <v>22</v>
      </c>
      <c r="J57" s="156" t="s">
        <v>22</v>
      </c>
      <c r="K57" s="156" t="s">
        <v>22</v>
      </c>
      <c r="L57" s="224"/>
      <c r="M57" s="225"/>
    </row>
    <row r="58" spans="1:13" s="159" customFormat="1">
      <c r="A58" s="227"/>
      <c r="B58" s="231"/>
      <c r="C58" s="160" t="s">
        <v>1205</v>
      </c>
      <c r="D58" s="227"/>
      <c r="E58" s="154" t="s">
        <v>1381</v>
      </c>
      <c r="F58" s="156">
        <v>20</v>
      </c>
      <c r="G58" s="156">
        <v>20</v>
      </c>
      <c r="H58" s="156">
        <v>20</v>
      </c>
      <c r="I58" s="156">
        <v>20</v>
      </c>
      <c r="J58" s="156">
        <v>20</v>
      </c>
      <c r="K58" s="156">
        <v>20</v>
      </c>
      <c r="L58" s="224"/>
      <c r="M58" s="225"/>
    </row>
    <row r="59" spans="1:13" s="159" customFormat="1">
      <c r="A59" s="227"/>
      <c r="B59" s="231"/>
      <c r="C59" s="158" t="s">
        <v>1462</v>
      </c>
      <c r="D59" s="227"/>
      <c r="E59" s="154" t="s">
        <v>1381</v>
      </c>
      <c r="F59" s="156">
        <v>449.7</v>
      </c>
      <c r="G59" s="156">
        <v>449.7</v>
      </c>
      <c r="H59" s="156">
        <v>449.7</v>
      </c>
      <c r="I59" s="156">
        <v>449.7</v>
      </c>
      <c r="J59" s="156">
        <v>449.7</v>
      </c>
      <c r="K59" s="156">
        <v>449.7</v>
      </c>
      <c r="L59" s="224"/>
      <c r="M59" s="225"/>
    </row>
    <row r="60" spans="1:13" s="159" customFormat="1">
      <c r="A60" s="227">
        <v>33</v>
      </c>
      <c r="B60" s="231" t="s">
        <v>1460</v>
      </c>
      <c r="C60" s="160" t="s">
        <v>1205</v>
      </c>
      <c r="D60" s="227" t="s">
        <v>1392</v>
      </c>
      <c r="E60" s="154" t="s">
        <v>1381</v>
      </c>
      <c r="F60" s="156">
        <v>20</v>
      </c>
      <c r="G60" s="156">
        <v>20</v>
      </c>
      <c r="H60" s="156">
        <v>20</v>
      </c>
      <c r="I60" s="156">
        <v>20</v>
      </c>
      <c r="J60" s="156">
        <v>20</v>
      </c>
      <c r="K60" s="156">
        <v>20</v>
      </c>
      <c r="L60" s="224"/>
      <c r="M60" s="225"/>
    </row>
    <row r="61" spans="1:13" s="159" customFormat="1" ht="45.75" customHeight="1">
      <c r="A61" s="227"/>
      <c r="B61" s="231"/>
      <c r="C61" s="158" t="s">
        <v>70</v>
      </c>
      <c r="D61" s="227"/>
      <c r="E61" s="154" t="s">
        <v>1381</v>
      </c>
      <c r="F61" s="156">
        <v>10</v>
      </c>
      <c r="G61" s="156">
        <v>10</v>
      </c>
      <c r="H61" s="156">
        <v>10</v>
      </c>
      <c r="I61" s="156">
        <v>20</v>
      </c>
      <c r="J61" s="156">
        <v>20</v>
      </c>
      <c r="K61" s="156">
        <v>10</v>
      </c>
      <c r="L61" s="224"/>
      <c r="M61" s="225"/>
    </row>
    <row r="62" spans="1:13" s="159" customFormat="1" ht="18.75" customHeight="1">
      <c r="A62" s="227">
        <v>34</v>
      </c>
      <c r="B62" s="231" t="s">
        <v>1393</v>
      </c>
      <c r="C62" s="160" t="s">
        <v>1205</v>
      </c>
      <c r="D62" s="227" t="s">
        <v>1375</v>
      </c>
      <c r="E62" s="154" t="s">
        <v>1381</v>
      </c>
      <c r="F62" s="156">
        <v>5</v>
      </c>
      <c r="G62" s="156">
        <v>5</v>
      </c>
      <c r="H62" s="156">
        <v>5</v>
      </c>
      <c r="I62" s="156">
        <v>5</v>
      </c>
      <c r="J62" s="156">
        <v>5</v>
      </c>
      <c r="K62" s="156">
        <v>5</v>
      </c>
      <c r="L62" s="224"/>
      <c r="M62" s="225"/>
    </row>
    <row r="63" spans="1:13" s="159" customFormat="1">
      <c r="A63" s="227"/>
      <c r="B63" s="231"/>
      <c r="C63" s="158" t="s">
        <v>70</v>
      </c>
      <c r="D63" s="227"/>
      <c r="E63" s="154" t="s">
        <v>1381</v>
      </c>
      <c r="F63" s="156">
        <v>5</v>
      </c>
      <c r="G63" s="156">
        <v>5</v>
      </c>
      <c r="H63" s="156">
        <v>5</v>
      </c>
      <c r="I63" s="156">
        <v>5</v>
      </c>
      <c r="J63" s="156">
        <v>5</v>
      </c>
      <c r="K63" s="156">
        <v>5</v>
      </c>
      <c r="L63" s="224"/>
      <c r="M63" s="225"/>
    </row>
    <row r="64" spans="1:13" s="159" customFormat="1" ht="60">
      <c r="A64" s="153">
        <v>35</v>
      </c>
      <c r="B64" s="155" t="s">
        <v>1394</v>
      </c>
      <c r="C64" s="154" t="s">
        <v>1395</v>
      </c>
      <c r="D64" s="153" t="s">
        <v>1396</v>
      </c>
      <c r="E64" s="153" t="s">
        <v>22</v>
      </c>
      <c r="F64" s="156" t="s">
        <v>22</v>
      </c>
      <c r="G64" s="156" t="s">
        <v>22</v>
      </c>
      <c r="H64" s="156" t="s">
        <v>22</v>
      </c>
      <c r="I64" s="156"/>
      <c r="J64" s="156"/>
      <c r="K64" s="156"/>
      <c r="L64" s="224"/>
      <c r="M64" s="225"/>
    </row>
    <row r="65" spans="1:13" s="159" customFormat="1" ht="60">
      <c r="A65" s="153">
        <v>36</v>
      </c>
      <c r="B65" s="155" t="s">
        <v>1397</v>
      </c>
      <c r="C65" s="154" t="s">
        <v>1434</v>
      </c>
      <c r="D65" s="153" t="s">
        <v>1430</v>
      </c>
      <c r="E65" s="153" t="s">
        <v>22</v>
      </c>
      <c r="F65" s="156" t="s">
        <v>22</v>
      </c>
      <c r="G65" s="156" t="s">
        <v>22</v>
      </c>
      <c r="H65" s="156" t="s">
        <v>22</v>
      </c>
      <c r="I65" s="156"/>
      <c r="J65" s="156"/>
      <c r="K65" s="156"/>
      <c r="L65" s="224"/>
      <c r="M65" s="225"/>
    </row>
    <row r="66" spans="1:13" s="159" customFormat="1" ht="45">
      <c r="A66" s="153">
        <v>37</v>
      </c>
      <c r="B66" s="155" t="s">
        <v>1398</v>
      </c>
      <c r="C66" s="154" t="s">
        <v>1435</v>
      </c>
      <c r="D66" s="153" t="s">
        <v>1360</v>
      </c>
      <c r="E66" s="153" t="s">
        <v>22</v>
      </c>
      <c r="F66" s="156" t="s">
        <v>22</v>
      </c>
      <c r="G66" s="156" t="s">
        <v>22</v>
      </c>
      <c r="H66" s="156" t="s">
        <v>22</v>
      </c>
      <c r="I66" s="156"/>
      <c r="J66" s="156"/>
      <c r="K66" s="156"/>
      <c r="L66" s="224"/>
      <c r="M66" s="225"/>
    </row>
    <row r="67" spans="1:13" s="159" customFormat="1" ht="30" customHeight="1">
      <c r="A67" s="153">
        <v>38</v>
      </c>
      <c r="B67" s="155" t="s">
        <v>1399</v>
      </c>
      <c r="C67" s="154" t="s">
        <v>1438</v>
      </c>
      <c r="D67" s="153" t="s">
        <v>1379</v>
      </c>
      <c r="E67" s="153" t="s">
        <v>22</v>
      </c>
      <c r="F67" s="156" t="s">
        <v>22</v>
      </c>
      <c r="G67" s="156" t="s">
        <v>22</v>
      </c>
      <c r="H67" s="156" t="s">
        <v>22</v>
      </c>
      <c r="I67" s="156" t="s">
        <v>22</v>
      </c>
      <c r="J67" s="156" t="s">
        <v>22</v>
      </c>
      <c r="K67" s="156" t="s">
        <v>22</v>
      </c>
      <c r="L67" s="224"/>
      <c r="M67" s="225"/>
    </row>
    <row r="68" spans="1:13" s="159" customFormat="1" ht="45">
      <c r="A68" s="153">
        <v>39</v>
      </c>
      <c r="B68" s="155" t="s">
        <v>1400</v>
      </c>
      <c r="C68" s="154" t="s">
        <v>1437</v>
      </c>
      <c r="D68" s="153" t="s">
        <v>1379</v>
      </c>
      <c r="E68" s="153" t="s">
        <v>22</v>
      </c>
      <c r="F68" s="156" t="s">
        <v>22</v>
      </c>
      <c r="G68" s="156" t="s">
        <v>22</v>
      </c>
      <c r="H68" s="156" t="s">
        <v>22</v>
      </c>
      <c r="I68" s="156" t="s">
        <v>22</v>
      </c>
      <c r="J68" s="156" t="s">
        <v>22</v>
      </c>
      <c r="K68" s="156" t="s">
        <v>22</v>
      </c>
      <c r="L68" s="224"/>
      <c r="M68" s="225"/>
    </row>
    <row r="69" spans="1:13" s="159" customFormat="1">
      <c r="A69" s="227">
        <v>40</v>
      </c>
      <c r="B69" s="231" t="s">
        <v>1401</v>
      </c>
      <c r="C69" s="232" t="s">
        <v>1436</v>
      </c>
      <c r="D69" s="227" t="s">
        <v>1375</v>
      </c>
      <c r="E69" s="227" t="s">
        <v>22</v>
      </c>
      <c r="F69" s="227" t="s">
        <v>22</v>
      </c>
      <c r="G69" s="227" t="s">
        <v>22</v>
      </c>
      <c r="H69" s="227" t="s">
        <v>22</v>
      </c>
      <c r="I69" s="227" t="s">
        <v>22</v>
      </c>
      <c r="J69" s="227" t="s">
        <v>22</v>
      </c>
      <c r="K69" s="227" t="s">
        <v>22</v>
      </c>
      <c r="L69" s="224"/>
      <c r="M69" s="225"/>
    </row>
    <row r="70" spans="1:13" s="159" customFormat="1">
      <c r="A70" s="227"/>
      <c r="B70" s="231"/>
      <c r="C70" s="232"/>
      <c r="D70" s="227"/>
      <c r="E70" s="227"/>
      <c r="F70" s="227"/>
      <c r="G70" s="227"/>
      <c r="H70" s="227"/>
      <c r="I70" s="227"/>
      <c r="J70" s="227"/>
      <c r="K70" s="227"/>
      <c r="L70" s="224"/>
      <c r="M70" s="225"/>
    </row>
    <row r="71" spans="1:13" s="159" customFormat="1">
      <c r="A71" s="227">
        <v>41</v>
      </c>
      <c r="B71" s="231" t="s">
        <v>1439</v>
      </c>
      <c r="C71" s="154" t="s">
        <v>1204</v>
      </c>
      <c r="D71" s="227" t="s">
        <v>1403</v>
      </c>
      <c r="E71" s="154" t="s">
        <v>1381</v>
      </c>
      <c r="F71" s="156">
        <v>5</v>
      </c>
      <c r="G71" s="156">
        <v>5</v>
      </c>
      <c r="H71" s="156">
        <v>5</v>
      </c>
      <c r="I71" s="156">
        <v>5</v>
      </c>
      <c r="J71" s="156">
        <v>5</v>
      </c>
      <c r="K71" s="156">
        <v>5</v>
      </c>
      <c r="L71" s="224"/>
      <c r="M71" s="225"/>
    </row>
    <row r="72" spans="1:13" s="159" customFormat="1">
      <c r="A72" s="227"/>
      <c r="B72" s="231"/>
      <c r="C72" s="154" t="s">
        <v>1402</v>
      </c>
      <c r="D72" s="227"/>
      <c r="E72" s="153" t="s">
        <v>22</v>
      </c>
      <c r="F72" s="156" t="s">
        <v>22</v>
      </c>
      <c r="G72" s="156" t="s">
        <v>22</v>
      </c>
      <c r="H72" s="156" t="s">
        <v>22</v>
      </c>
      <c r="I72" s="156" t="s">
        <v>22</v>
      </c>
      <c r="J72" s="156" t="s">
        <v>22</v>
      </c>
      <c r="K72" s="156" t="s">
        <v>22</v>
      </c>
      <c r="L72" s="224"/>
      <c r="M72" s="225"/>
    </row>
    <row r="73" spans="1:13" s="159" customFormat="1">
      <c r="A73" s="227">
        <v>42</v>
      </c>
      <c r="B73" s="231" t="s">
        <v>1440</v>
      </c>
      <c r="C73" s="232" t="s">
        <v>1441</v>
      </c>
      <c r="D73" s="227" t="s">
        <v>1379</v>
      </c>
      <c r="E73" s="227" t="s">
        <v>22</v>
      </c>
      <c r="F73" s="227" t="s">
        <v>22</v>
      </c>
      <c r="G73" s="227" t="s">
        <v>22</v>
      </c>
      <c r="H73" s="227" t="s">
        <v>22</v>
      </c>
      <c r="I73" s="227" t="s">
        <v>22</v>
      </c>
      <c r="J73" s="227" t="s">
        <v>22</v>
      </c>
      <c r="K73" s="227" t="s">
        <v>22</v>
      </c>
      <c r="L73" s="224"/>
      <c r="M73" s="225"/>
    </row>
    <row r="74" spans="1:13" s="159" customFormat="1" ht="59.25" customHeight="1">
      <c r="A74" s="227"/>
      <c r="B74" s="231"/>
      <c r="C74" s="232"/>
      <c r="D74" s="227"/>
      <c r="E74" s="227"/>
      <c r="F74" s="227"/>
      <c r="G74" s="227"/>
      <c r="H74" s="227"/>
      <c r="I74" s="227"/>
      <c r="J74" s="227"/>
      <c r="K74" s="227"/>
      <c r="L74" s="224"/>
      <c r="M74" s="225"/>
    </row>
    <row r="75" spans="1:13" s="159" customFormat="1">
      <c r="A75" s="227">
        <v>43</v>
      </c>
      <c r="B75" s="231" t="s">
        <v>1442</v>
      </c>
      <c r="C75" s="232" t="s">
        <v>1402</v>
      </c>
      <c r="D75" s="227" t="s">
        <v>1212</v>
      </c>
      <c r="E75" s="227" t="s">
        <v>22</v>
      </c>
      <c r="F75" s="227" t="s">
        <v>22</v>
      </c>
      <c r="G75" s="227" t="s">
        <v>22</v>
      </c>
      <c r="H75" s="227" t="s">
        <v>22</v>
      </c>
      <c r="I75" s="227" t="s">
        <v>22</v>
      </c>
      <c r="J75" s="227" t="s">
        <v>22</v>
      </c>
      <c r="K75" s="227" t="s">
        <v>22</v>
      </c>
      <c r="L75" s="224"/>
      <c r="M75" s="225"/>
    </row>
    <row r="76" spans="1:13" s="159" customFormat="1">
      <c r="A76" s="227"/>
      <c r="B76" s="231"/>
      <c r="C76" s="232"/>
      <c r="D76" s="227"/>
      <c r="E76" s="227"/>
      <c r="F76" s="227"/>
      <c r="G76" s="227"/>
      <c r="H76" s="227"/>
      <c r="I76" s="227"/>
      <c r="J76" s="227"/>
      <c r="K76" s="227"/>
      <c r="L76" s="224"/>
      <c r="M76" s="225"/>
    </row>
    <row r="77" spans="1:13" s="159" customFormat="1" ht="60">
      <c r="A77" s="153">
        <v>44</v>
      </c>
      <c r="B77" s="155" t="s">
        <v>1443</v>
      </c>
      <c r="C77" s="154" t="s">
        <v>1444</v>
      </c>
      <c r="D77" s="153" t="s">
        <v>1378</v>
      </c>
      <c r="E77" s="153" t="s">
        <v>22</v>
      </c>
      <c r="F77" s="156" t="s">
        <v>22</v>
      </c>
      <c r="G77" s="156" t="s">
        <v>22</v>
      </c>
      <c r="H77" s="156" t="s">
        <v>22</v>
      </c>
      <c r="I77" s="156" t="s">
        <v>22</v>
      </c>
      <c r="J77" s="156" t="s">
        <v>22</v>
      </c>
      <c r="K77" s="156" t="s">
        <v>22</v>
      </c>
      <c r="L77" s="224"/>
      <c r="M77" s="225"/>
    </row>
    <row r="78" spans="1:13" s="159" customFormat="1" ht="90">
      <c r="A78" s="153">
        <v>45</v>
      </c>
      <c r="B78" s="155" t="s">
        <v>1404</v>
      </c>
      <c r="C78" s="154" t="s">
        <v>1445</v>
      </c>
      <c r="D78" s="153" t="s">
        <v>1405</v>
      </c>
      <c r="E78" s="153" t="s">
        <v>22</v>
      </c>
      <c r="F78" s="156" t="s">
        <v>22</v>
      </c>
      <c r="G78" s="156" t="s">
        <v>22</v>
      </c>
      <c r="H78" s="156" t="s">
        <v>22</v>
      </c>
      <c r="I78" s="156" t="s">
        <v>22</v>
      </c>
      <c r="J78" s="156" t="s">
        <v>22</v>
      </c>
      <c r="K78" s="156" t="s">
        <v>22</v>
      </c>
      <c r="L78" s="224"/>
      <c r="M78" s="225"/>
    </row>
    <row r="79" spans="1:13" s="159" customFormat="1" ht="60">
      <c r="A79" s="153">
        <v>46</v>
      </c>
      <c r="B79" s="155" t="s">
        <v>1406</v>
      </c>
      <c r="C79" s="154" t="s">
        <v>1407</v>
      </c>
      <c r="D79" s="153" t="s">
        <v>1430</v>
      </c>
      <c r="E79" s="153" t="s">
        <v>22</v>
      </c>
      <c r="F79" s="156" t="s">
        <v>22</v>
      </c>
      <c r="G79" s="156" t="s">
        <v>22</v>
      </c>
      <c r="H79" s="156" t="s">
        <v>22</v>
      </c>
      <c r="I79" s="156" t="s">
        <v>22</v>
      </c>
      <c r="J79" s="156" t="s">
        <v>22</v>
      </c>
      <c r="K79" s="156" t="s">
        <v>22</v>
      </c>
      <c r="L79" s="224"/>
      <c r="M79" s="225"/>
    </row>
    <row r="80" spans="1:13" s="159" customFormat="1" ht="30">
      <c r="A80" s="153">
        <v>47</v>
      </c>
      <c r="B80" s="155" t="s">
        <v>1446</v>
      </c>
      <c r="C80" s="154" t="s">
        <v>1408</v>
      </c>
      <c r="D80" s="153" t="s">
        <v>1375</v>
      </c>
      <c r="E80" s="153" t="s">
        <v>22</v>
      </c>
      <c r="F80" s="156" t="s">
        <v>22</v>
      </c>
      <c r="G80" s="156" t="s">
        <v>22</v>
      </c>
      <c r="H80" s="156" t="s">
        <v>22</v>
      </c>
      <c r="I80" s="156" t="s">
        <v>22</v>
      </c>
      <c r="J80" s="156" t="s">
        <v>22</v>
      </c>
      <c r="K80" s="156" t="s">
        <v>22</v>
      </c>
      <c r="L80" s="224"/>
      <c r="M80" s="225"/>
    </row>
    <row r="81" spans="1:13" s="159" customFormat="1" ht="30">
      <c r="A81" s="153">
        <v>48</v>
      </c>
      <c r="B81" s="155" t="s">
        <v>1409</v>
      </c>
      <c r="C81" s="154" t="s">
        <v>1447</v>
      </c>
      <c r="D81" s="153" t="s">
        <v>1375</v>
      </c>
      <c r="E81" s="153" t="s">
        <v>22</v>
      </c>
      <c r="F81" s="156" t="s">
        <v>22</v>
      </c>
      <c r="G81" s="156" t="s">
        <v>22</v>
      </c>
      <c r="H81" s="156" t="s">
        <v>22</v>
      </c>
      <c r="I81" s="156" t="s">
        <v>22</v>
      </c>
      <c r="J81" s="156" t="s">
        <v>22</v>
      </c>
      <c r="K81" s="156" t="s">
        <v>22</v>
      </c>
      <c r="L81" s="224"/>
      <c r="M81" s="225"/>
    </row>
    <row r="82" spans="1:13" s="159" customFormat="1" ht="60">
      <c r="A82" s="153">
        <v>49</v>
      </c>
      <c r="B82" s="155" t="s">
        <v>1410</v>
      </c>
      <c r="C82" s="154" t="s">
        <v>1448</v>
      </c>
      <c r="D82" s="153" t="s">
        <v>1430</v>
      </c>
      <c r="E82" s="153" t="s">
        <v>22</v>
      </c>
      <c r="F82" s="156" t="s">
        <v>22</v>
      </c>
      <c r="G82" s="156" t="s">
        <v>22</v>
      </c>
      <c r="H82" s="156" t="s">
        <v>22</v>
      </c>
      <c r="I82" s="156" t="s">
        <v>22</v>
      </c>
      <c r="J82" s="156" t="s">
        <v>22</v>
      </c>
      <c r="K82" s="156" t="s">
        <v>22</v>
      </c>
      <c r="L82" s="224"/>
      <c r="M82" s="225"/>
    </row>
    <row r="83" spans="1:13" s="159" customFormat="1" ht="60">
      <c r="A83" s="153">
        <v>50</v>
      </c>
      <c r="B83" s="155" t="s">
        <v>1411</v>
      </c>
      <c r="C83" s="154" t="s">
        <v>1412</v>
      </c>
      <c r="D83" s="153" t="s">
        <v>1430</v>
      </c>
      <c r="E83" s="153" t="s">
        <v>22</v>
      </c>
      <c r="F83" s="156" t="s">
        <v>22</v>
      </c>
      <c r="G83" s="156" t="s">
        <v>22</v>
      </c>
      <c r="H83" s="156" t="s">
        <v>22</v>
      </c>
      <c r="I83" s="156" t="s">
        <v>22</v>
      </c>
      <c r="J83" s="156" t="s">
        <v>22</v>
      </c>
      <c r="K83" s="156" t="s">
        <v>22</v>
      </c>
      <c r="L83" s="224"/>
      <c r="M83" s="225"/>
    </row>
    <row r="84" spans="1:13" s="159" customFormat="1" ht="30">
      <c r="A84" s="153">
        <v>51</v>
      </c>
      <c r="B84" s="155" t="s">
        <v>1413</v>
      </c>
      <c r="C84" s="154" t="s">
        <v>1414</v>
      </c>
      <c r="D84" s="153" t="s">
        <v>1415</v>
      </c>
      <c r="E84" s="153" t="s">
        <v>22</v>
      </c>
      <c r="F84" s="156" t="s">
        <v>22</v>
      </c>
      <c r="G84" s="156" t="s">
        <v>22</v>
      </c>
      <c r="H84" s="156" t="s">
        <v>22</v>
      </c>
      <c r="I84" s="156" t="s">
        <v>22</v>
      </c>
      <c r="J84" s="156" t="s">
        <v>22</v>
      </c>
      <c r="K84" s="156" t="s">
        <v>22</v>
      </c>
      <c r="L84" s="224"/>
      <c r="M84" s="225"/>
    </row>
    <row r="85" spans="1:13" s="159" customFormat="1" ht="45">
      <c r="A85" s="153">
        <v>52</v>
      </c>
      <c r="B85" s="155" t="s">
        <v>1416</v>
      </c>
      <c r="C85" s="154" t="s">
        <v>1417</v>
      </c>
      <c r="D85" s="153" t="s">
        <v>1375</v>
      </c>
      <c r="E85" s="153" t="s">
        <v>22</v>
      </c>
      <c r="F85" s="156" t="s">
        <v>22</v>
      </c>
      <c r="G85" s="156" t="s">
        <v>22</v>
      </c>
      <c r="H85" s="156" t="s">
        <v>22</v>
      </c>
      <c r="I85" s="156" t="s">
        <v>22</v>
      </c>
      <c r="J85" s="156" t="s">
        <v>22</v>
      </c>
      <c r="K85" s="156" t="s">
        <v>22</v>
      </c>
      <c r="L85" s="224"/>
      <c r="M85" s="225"/>
    </row>
    <row r="86" spans="1:13" s="89" customFormat="1">
      <c r="A86" s="161"/>
      <c r="B86" s="162" t="s">
        <v>1451</v>
      </c>
      <c r="C86" s="163"/>
      <c r="D86" s="161"/>
      <c r="E86" s="161"/>
      <c r="F86" s="161">
        <f>SUM(F8:F85)</f>
        <v>2596.6999999999998</v>
      </c>
      <c r="G86" s="161">
        <f t="shared" ref="G86:K86" si="0">SUM(G8:G85)</f>
        <v>2628.7</v>
      </c>
      <c r="H86" s="161">
        <f t="shared" si="0"/>
        <v>2680.7</v>
      </c>
      <c r="I86" s="161">
        <f t="shared" si="0"/>
        <v>2757.7</v>
      </c>
      <c r="J86" s="161">
        <f t="shared" si="0"/>
        <v>2804.7</v>
      </c>
      <c r="K86" s="161">
        <f t="shared" si="0"/>
        <v>2846.7</v>
      </c>
      <c r="L86" s="164"/>
      <c r="M86" s="165"/>
    </row>
    <row r="87" spans="1:13" s="89" customFormat="1">
      <c r="A87" s="161"/>
      <c r="B87" s="162" t="s">
        <v>1452</v>
      </c>
      <c r="C87" s="163"/>
      <c r="D87" s="161"/>
      <c r="E87" s="161"/>
      <c r="F87" s="161"/>
      <c r="G87" s="161"/>
      <c r="H87" s="161"/>
      <c r="I87" s="161"/>
      <c r="J87" s="161"/>
      <c r="K87" s="161"/>
      <c r="L87" s="164"/>
      <c r="M87" s="165"/>
    </row>
    <row r="88" spans="1:13" ht="30">
      <c r="A88" s="153"/>
      <c r="B88" s="155"/>
      <c r="C88" s="154"/>
      <c r="D88" s="153"/>
      <c r="E88" s="153" t="s">
        <v>1433</v>
      </c>
      <c r="F88" s="153">
        <f t="shared" ref="F88:K89" si="1">SUMIF($E$8:$E$85,$E88,F$8:F$85)</f>
        <v>710</v>
      </c>
      <c r="G88" s="153">
        <f t="shared" si="1"/>
        <v>710</v>
      </c>
      <c r="H88" s="153">
        <f t="shared" si="1"/>
        <v>710</v>
      </c>
      <c r="I88" s="153">
        <f t="shared" si="1"/>
        <v>710</v>
      </c>
      <c r="J88" s="153">
        <f t="shared" si="1"/>
        <v>710</v>
      </c>
      <c r="K88" s="153">
        <f t="shared" si="1"/>
        <v>710</v>
      </c>
      <c r="L88" s="224"/>
      <c r="M88" s="225"/>
    </row>
    <row r="89" spans="1:13">
      <c r="A89" s="153"/>
      <c r="B89" s="155"/>
      <c r="C89" s="154"/>
      <c r="D89" s="153"/>
      <c r="E89" s="153" t="s">
        <v>1381</v>
      </c>
      <c r="F89" s="153">
        <f t="shared" si="1"/>
        <v>1886.7</v>
      </c>
      <c r="G89" s="153">
        <f t="shared" si="1"/>
        <v>1918.7</v>
      </c>
      <c r="H89" s="153">
        <f t="shared" si="1"/>
        <v>1970.7</v>
      </c>
      <c r="I89" s="153">
        <f t="shared" si="1"/>
        <v>2047.7</v>
      </c>
      <c r="J89" s="153">
        <f t="shared" si="1"/>
        <v>2094.6999999999998</v>
      </c>
      <c r="K89" s="153">
        <f t="shared" si="1"/>
        <v>2136.6999999999998</v>
      </c>
      <c r="L89" s="224"/>
      <c r="M89" s="225"/>
    </row>
    <row r="90" spans="1:13">
      <c r="A90" s="153"/>
      <c r="B90" s="155" t="s">
        <v>1454</v>
      </c>
      <c r="C90" s="154"/>
      <c r="D90" s="153"/>
      <c r="E90" s="153"/>
      <c r="F90" s="153" t="s">
        <v>22</v>
      </c>
      <c r="G90" s="153" t="s">
        <v>22</v>
      </c>
      <c r="H90" s="153" t="s">
        <v>22</v>
      </c>
      <c r="I90" s="153" t="s">
        <v>22</v>
      </c>
      <c r="J90" s="153" t="s">
        <v>22</v>
      </c>
      <c r="K90" s="153" t="s">
        <v>22</v>
      </c>
      <c r="L90" s="224"/>
      <c r="M90" s="225"/>
    </row>
    <row r="91" spans="1:13">
      <c r="A91" s="153"/>
      <c r="B91" s="155"/>
      <c r="C91" s="154"/>
      <c r="D91" s="153"/>
      <c r="E91" s="154" t="s">
        <v>1204</v>
      </c>
      <c r="F91" s="153">
        <f t="shared" ref="F91:K95" si="2">SUMIF($C$8:$C$85,$E91,F$8:F$85)</f>
        <v>80</v>
      </c>
      <c r="G91" s="153">
        <f t="shared" si="2"/>
        <v>80</v>
      </c>
      <c r="H91" s="153">
        <f t="shared" si="2"/>
        <v>80</v>
      </c>
      <c r="I91" s="153">
        <f t="shared" si="2"/>
        <v>80</v>
      </c>
      <c r="J91" s="153">
        <f t="shared" si="2"/>
        <v>80</v>
      </c>
      <c r="K91" s="153">
        <f t="shared" si="2"/>
        <v>80</v>
      </c>
      <c r="L91" s="224"/>
      <c r="M91" s="225"/>
    </row>
    <row r="92" spans="1:13" ht="30">
      <c r="A92" s="153"/>
      <c r="B92" s="155"/>
      <c r="C92" s="154"/>
      <c r="D92" s="153"/>
      <c r="E92" s="154" t="s">
        <v>1206</v>
      </c>
      <c r="F92" s="153">
        <f t="shared" si="2"/>
        <v>335</v>
      </c>
      <c r="G92" s="153">
        <f t="shared" si="2"/>
        <v>375</v>
      </c>
      <c r="H92" s="153">
        <f t="shared" si="2"/>
        <v>415</v>
      </c>
      <c r="I92" s="153">
        <f t="shared" si="2"/>
        <v>455</v>
      </c>
      <c r="J92" s="153">
        <f t="shared" si="2"/>
        <v>495</v>
      </c>
      <c r="K92" s="153">
        <f t="shared" si="2"/>
        <v>540</v>
      </c>
      <c r="L92" s="224"/>
      <c r="M92" s="225"/>
    </row>
    <row r="93" spans="1:13" ht="30">
      <c r="A93" s="153"/>
      <c r="B93" s="155"/>
      <c r="C93" s="154"/>
      <c r="D93" s="153"/>
      <c r="E93" s="154" t="s">
        <v>1205</v>
      </c>
      <c r="F93" s="153">
        <f t="shared" si="2"/>
        <v>390</v>
      </c>
      <c r="G93" s="153">
        <f t="shared" si="2"/>
        <v>395</v>
      </c>
      <c r="H93" s="153">
        <f t="shared" si="2"/>
        <v>400</v>
      </c>
      <c r="I93" s="153">
        <f t="shared" si="2"/>
        <v>400</v>
      </c>
      <c r="J93" s="153">
        <f t="shared" si="2"/>
        <v>400</v>
      </c>
      <c r="K93" s="153">
        <f t="shared" si="2"/>
        <v>400</v>
      </c>
      <c r="L93" s="224"/>
      <c r="M93" s="225"/>
    </row>
    <row r="94" spans="1:13">
      <c r="A94" s="153"/>
      <c r="B94" s="155"/>
      <c r="C94" s="154"/>
      <c r="D94" s="153"/>
      <c r="E94" s="154" t="s">
        <v>70</v>
      </c>
      <c r="F94" s="153">
        <f t="shared" si="2"/>
        <v>632</v>
      </c>
      <c r="G94" s="153">
        <f t="shared" si="2"/>
        <v>619</v>
      </c>
      <c r="H94" s="153">
        <f t="shared" si="2"/>
        <v>626</v>
      </c>
      <c r="I94" s="153">
        <f t="shared" si="2"/>
        <v>663</v>
      </c>
      <c r="J94" s="153">
        <f t="shared" si="2"/>
        <v>670</v>
      </c>
      <c r="K94" s="153">
        <f t="shared" si="2"/>
        <v>667</v>
      </c>
      <c r="L94" s="224"/>
      <c r="M94" s="225"/>
    </row>
    <row r="95" spans="1:13" ht="45">
      <c r="A95" s="156"/>
      <c r="B95" s="157"/>
      <c r="C95" s="158"/>
      <c r="D95" s="156"/>
      <c r="E95" s="158" t="s">
        <v>1462</v>
      </c>
      <c r="F95" s="156">
        <f t="shared" si="2"/>
        <v>449.7</v>
      </c>
      <c r="G95" s="156">
        <f t="shared" si="2"/>
        <v>449.7</v>
      </c>
      <c r="H95" s="156">
        <f t="shared" si="2"/>
        <v>449.7</v>
      </c>
      <c r="I95" s="156">
        <f t="shared" si="2"/>
        <v>449.7</v>
      </c>
      <c r="J95" s="156">
        <f t="shared" si="2"/>
        <v>449.7</v>
      </c>
      <c r="K95" s="156">
        <f t="shared" si="2"/>
        <v>449.7</v>
      </c>
      <c r="L95" s="224"/>
      <c r="M95" s="225"/>
    </row>
  </sheetData>
  <autoFilter ref="A7:M90">
    <filterColumn colId="11" showButton="0"/>
  </autoFilter>
  <mergeCells count="150">
    <mergeCell ref="L8:M8"/>
    <mergeCell ref="L9:M9"/>
    <mergeCell ref="A6:A7"/>
    <mergeCell ref="B6:B7"/>
    <mergeCell ref="E6:E7"/>
    <mergeCell ref="F6:K6"/>
    <mergeCell ref="L6:M6"/>
    <mergeCell ref="L7:M7"/>
    <mergeCell ref="L95:M95"/>
    <mergeCell ref="L21:M21"/>
    <mergeCell ref="L22:M22"/>
    <mergeCell ref="L19:M19"/>
    <mergeCell ref="L20:M20"/>
    <mergeCell ref="L17:M17"/>
    <mergeCell ref="L18:M18"/>
    <mergeCell ref="L16:M16"/>
    <mergeCell ref="L15:M15"/>
    <mergeCell ref="L10:M10"/>
    <mergeCell ref="L11:M11"/>
    <mergeCell ref="L12:M12"/>
    <mergeCell ref="L13:M13"/>
    <mergeCell ref="L14:M14"/>
    <mergeCell ref="A30:A31"/>
    <mergeCell ref="B30:B31"/>
    <mergeCell ref="A23:A26"/>
    <mergeCell ref="D23:D26"/>
    <mergeCell ref="L23:M26"/>
    <mergeCell ref="A27:A29"/>
    <mergeCell ref="D27:D29"/>
    <mergeCell ref="L27:M29"/>
    <mergeCell ref="A37:A39"/>
    <mergeCell ref="B37:B39"/>
    <mergeCell ref="L37:M39"/>
    <mergeCell ref="A32:A33"/>
    <mergeCell ref="B32:B33"/>
    <mergeCell ref="D32:D33"/>
    <mergeCell ref="L32:M33"/>
    <mergeCell ref="L34:M34"/>
    <mergeCell ref="A35:A36"/>
    <mergeCell ref="B35:B36"/>
    <mergeCell ref="D35:D36"/>
    <mergeCell ref="A45:A47"/>
    <mergeCell ref="D45:D47"/>
    <mergeCell ref="L45:M47"/>
    <mergeCell ref="D42:D44"/>
    <mergeCell ref="B45:B47"/>
    <mergeCell ref="A40:A41"/>
    <mergeCell ref="B40:B41"/>
    <mergeCell ref="L40:M41"/>
    <mergeCell ref="A42:A44"/>
    <mergeCell ref="B42:B44"/>
    <mergeCell ref="A51:A52"/>
    <mergeCell ref="B51:B52"/>
    <mergeCell ref="D51:D52"/>
    <mergeCell ref="L51:M52"/>
    <mergeCell ref="L48:M48"/>
    <mergeCell ref="A49:A50"/>
    <mergeCell ref="B49:B50"/>
    <mergeCell ref="D49:D50"/>
    <mergeCell ref="L49:M50"/>
    <mergeCell ref="A60:A61"/>
    <mergeCell ref="B60:B61"/>
    <mergeCell ref="D60:D61"/>
    <mergeCell ref="L60:M61"/>
    <mergeCell ref="A62:A63"/>
    <mergeCell ref="B62:B63"/>
    <mergeCell ref="D62:D63"/>
    <mergeCell ref="L55:M56"/>
    <mergeCell ref="A57:A59"/>
    <mergeCell ref="B57:B59"/>
    <mergeCell ref="D57:D59"/>
    <mergeCell ref="L57:M59"/>
    <mergeCell ref="A55:A56"/>
    <mergeCell ref="B55:B56"/>
    <mergeCell ref="D55:D56"/>
    <mergeCell ref="A69:A70"/>
    <mergeCell ref="B69:B70"/>
    <mergeCell ref="C69:C70"/>
    <mergeCell ref="D69:D70"/>
    <mergeCell ref="E69:E70"/>
    <mergeCell ref="F69:F70"/>
    <mergeCell ref="L65:M65"/>
    <mergeCell ref="L66:M66"/>
    <mergeCell ref="L64:M64"/>
    <mergeCell ref="A71:A72"/>
    <mergeCell ref="B71:B72"/>
    <mergeCell ref="D71:D72"/>
    <mergeCell ref="L71:M72"/>
    <mergeCell ref="A73:A74"/>
    <mergeCell ref="B73:B74"/>
    <mergeCell ref="C73:C74"/>
    <mergeCell ref="D73:D74"/>
    <mergeCell ref="E73:E74"/>
    <mergeCell ref="F73:F74"/>
    <mergeCell ref="A75:A76"/>
    <mergeCell ref="B75:B76"/>
    <mergeCell ref="C75:C76"/>
    <mergeCell ref="D75:D76"/>
    <mergeCell ref="E75:E76"/>
    <mergeCell ref="F75:F76"/>
    <mergeCell ref="G73:G74"/>
    <mergeCell ref="H73:H74"/>
    <mergeCell ref="I73:I74"/>
    <mergeCell ref="B4:K4"/>
    <mergeCell ref="C6:C7"/>
    <mergeCell ref="D6:D7"/>
    <mergeCell ref="D37:D39"/>
    <mergeCell ref="D40:D41"/>
    <mergeCell ref="L81:M81"/>
    <mergeCell ref="L82:M82"/>
    <mergeCell ref="L83:M83"/>
    <mergeCell ref="L84:M84"/>
    <mergeCell ref="L80:M80"/>
    <mergeCell ref="L79:M79"/>
    <mergeCell ref="L78:M78"/>
    <mergeCell ref="L77:M77"/>
    <mergeCell ref="G75:G76"/>
    <mergeCell ref="H75:H76"/>
    <mergeCell ref="I75:I76"/>
    <mergeCell ref="J75:J76"/>
    <mergeCell ref="K75:K76"/>
    <mergeCell ref="L75:M76"/>
    <mergeCell ref="J73:J74"/>
    <mergeCell ref="K73:K74"/>
    <mergeCell ref="L73:M74"/>
    <mergeCell ref="G69:G70"/>
    <mergeCell ref="H69:H70"/>
    <mergeCell ref="L93:M93"/>
    <mergeCell ref="L94:M94"/>
    <mergeCell ref="L91:M91"/>
    <mergeCell ref="B23:B26"/>
    <mergeCell ref="B27:B29"/>
    <mergeCell ref="L88:M88"/>
    <mergeCell ref="L89:M89"/>
    <mergeCell ref="L90:M90"/>
    <mergeCell ref="L92:M92"/>
    <mergeCell ref="L85:M85"/>
    <mergeCell ref="I69:I70"/>
    <mergeCell ref="J69:J70"/>
    <mergeCell ref="K69:K70"/>
    <mergeCell ref="L69:M70"/>
    <mergeCell ref="L67:M67"/>
    <mergeCell ref="L68:M68"/>
    <mergeCell ref="L62:M63"/>
    <mergeCell ref="L54:M54"/>
    <mergeCell ref="L53:M53"/>
    <mergeCell ref="L42:M44"/>
    <mergeCell ref="L35:M36"/>
    <mergeCell ref="D30:D31"/>
    <mergeCell ref="M30:M31"/>
  </mergeCells>
  <pageMargins left="0.70866141732283472" right="0.70866141732283472" top="0.74803149606299213" bottom="0.74803149606299213" header="0.31496062992125984" footer="0.31496062992125984"/>
  <pageSetup paperSize="9" scale="66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workbookViewId="0">
      <pane xSplit="4" ySplit="7" topLeftCell="E24" activePane="bottomRight" state="frozen"/>
      <selection pane="topRight" activeCell="E1" sqref="E1"/>
      <selection pane="bottomLeft" activeCell="A8" sqref="A8"/>
      <selection pane="bottomRight" activeCell="B25" sqref="B25"/>
    </sheetView>
  </sheetViews>
  <sheetFormatPr defaultRowHeight="18.75"/>
  <cols>
    <col min="1" max="1" width="6.5546875" customWidth="1"/>
    <col min="2" max="2" width="34.6640625" customWidth="1"/>
    <col min="3" max="3" width="9.5546875" customWidth="1"/>
    <col min="4" max="4" width="14.109375" customWidth="1"/>
    <col min="5" max="5" width="14.109375" style="124" customWidth="1"/>
    <col min="6" max="6" width="32.44140625" customWidth="1"/>
    <col min="7" max="7" width="14.44140625" customWidth="1"/>
    <col min="8" max="8" width="17.33203125" customWidth="1"/>
    <col min="9" max="9" width="14.44140625" customWidth="1"/>
  </cols>
  <sheetData>
    <row r="1" spans="1:12">
      <c r="A1" s="171" t="s">
        <v>1064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>
      <c r="A2" s="171" t="s">
        <v>1345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>
      <c r="I3" t="s">
        <v>138</v>
      </c>
    </row>
    <row r="4" spans="1:12" ht="76.5" customHeight="1">
      <c r="A4" s="172" t="s">
        <v>0</v>
      </c>
      <c r="B4" s="172" t="s">
        <v>135</v>
      </c>
      <c r="C4" s="172" t="s">
        <v>1038</v>
      </c>
      <c r="D4" s="172" t="s">
        <v>155</v>
      </c>
      <c r="E4" s="176" t="s">
        <v>1203</v>
      </c>
      <c r="F4" s="172" t="s">
        <v>146</v>
      </c>
      <c r="G4" s="172" t="s">
        <v>139</v>
      </c>
      <c r="H4" s="172"/>
      <c r="I4" s="172"/>
      <c r="J4" s="170" t="s">
        <v>1338</v>
      </c>
      <c r="K4" s="170" t="s">
        <v>1339</v>
      </c>
      <c r="L4" s="170" t="s">
        <v>1340</v>
      </c>
    </row>
    <row r="5" spans="1:12">
      <c r="A5" s="172"/>
      <c r="B5" s="172"/>
      <c r="C5" s="172"/>
      <c r="D5" s="172"/>
      <c r="E5" s="176"/>
      <c r="F5" s="172"/>
      <c r="G5" s="173" t="s">
        <v>140</v>
      </c>
      <c r="H5" s="173" t="s">
        <v>141</v>
      </c>
      <c r="I5" s="173" t="s">
        <v>142</v>
      </c>
      <c r="J5" s="170"/>
      <c r="K5" s="170"/>
      <c r="L5" s="170"/>
    </row>
    <row r="6" spans="1:12">
      <c r="A6" s="172"/>
      <c r="B6" s="172"/>
      <c r="C6" s="172"/>
      <c r="D6" s="172"/>
      <c r="E6" s="176"/>
      <c r="F6" s="172"/>
      <c r="G6" s="174"/>
      <c r="H6" s="174"/>
      <c r="I6" s="174"/>
      <c r="J6" s="170"/>
      <c r="K6" s="170"/>
      <c r="L6" s="170"/>
    </row>
    <row r="7" spans="1:12">
      <c r="A7" s="172"/>
      <c r="B7" s="172"/>
      <c r="C7" s="172"/>
      <c r="D7" s="172"/>
      <c r="E7" s="176"/>
      <c r="F7" s="172"/>
      <c r="G7" s="175"/>
      <c r="H7" s="175"/>
      <c r="I7" s="175"/>
      <c r="J7" s="170"/>
      <c r="K7" s="170"/>
      <c r="L7" s="170"/>
    </row>
    <row r="8" spans="1:12" ht="93.75">
      <c r="A8" s="42">
        <v>1</v>
      </c>
      <c r="B8" s="43" t="s">
        <v>285</v>
      </c>
      <c r="C8" s="46" t="s">
        <v>156</v>
      </c>
      <c r="D8" s="46" t="s">
        <v>286</v>
      </c>
      <c r="E8" s="46" t="s">
        <v>976</v>
      </c>
      <c r="F8" s="47"/>
      <c r="G8" s="45"/>
      <c r="H8" s="45">
        <v>40786768.200000003</v>
      </c>
      <c r="I8" s="45">
        <f>H8-G8</f>
        <v>40786768.200000003</v>
      </c>
      <c r="J8" s="150" t="s">
        <v>1342</v>
      </c>
      <c r="K8" s="45"/>
      <c r="L8" s="150" t="s">
        <v>1341</v>
      </c>
    </row>
    <row r="9" spans="1:12" ht="131.25">
      <c r="A9" s="42">
        <v>2</v>
      </c>
      <c r="B9" s="43" t="s">
        <v>1061</v>
      </c>
      <c r="C9" s="46" t="s">
        <v>157</v>
      </c>
      <c r="D9" s="46" t="s">
        <v>149</v>
      </c>
      <c r="E9" s="125" t="s">
        <v>1204</v>
      </c>
      <c r="F9" s="47" t="s">
        <v>177</v>
      </c>
      <c r="G9" s="45">
        <v>4388000</v>
      </c>
      <c r="H9" s="45">
        <v>4388000</v>
      </c>
      <c r="I9" s="45">
        <f t="shared" ref="I9:I31" si="0">H9-G9</f>
        <v>0</v>
      </c>
      <c r="J9" s="150" t="s">
        <v>1341</v>
      </c>
      <c r="K9" s="45"/>
      <c r="L9" s="45"/>
    </row>
    <row r="10" spans="1:12" ht="75">
      <c r="A10" s="42">
        <v>3</v>
      </c>
      <c r="B10" s="43" t="s">
        <v>143</v>
      </c>
      <c r="C10" s="46" t="s">
        <v>158</v>
      </c>
      <c r="D10" s="46" t="s">
        <v>287</v>
      </c>
      <c r="E10" s="125" t="s">
        <v>1204</v>
      </c>
      <c r="F10" s="47" t="s">
        <v>178</v>
      </c>
      <c r="G10" s="45">
        <v>385500</v>
      </c>
      <c r="H10" s="45">
        <v>385500</v>
      </c>
      <c r="I10" s="45">
        <f t="shared" si="0"/>
        <v>0</v>
      </c>
      <c r="J10" s="150" t="s">
        <v>1341</v>
      </c>
      <c r="K10" s="45"/>
      <c r="L10" s="45"/>
    </row>
    <row r="11" spans="1:12" ht="75">
      <c r="A11" s="42">
        <v>4</v>
      </c>
      <c r="B11" s="43" t="s">
        <v>1346</v>
      </c>
      <c r="C11" s="46" t="s">
        <v>159</v>
      </c>
      <c r="D11" s="46" t="s">
        <v>1067</v>
      </c>
      <c r="E11" s="46" t="s">
        <v>1205</v>
      </c>
      <c r="F11" s="47" t="s">
        <v>1068</v>
      </c>
      <c r="G11" s="45">
        <v>0</v>
      </c>
      <c r="H11" s="45">
        <f>134474065.75+55065500</f>
        <v>189539565.75</v>
      </c>
      <c r="I11" s="45">
        <f t="shared" si="0"/>
        <v>189539565.75</v>
      </c>
      <c r="J11" s="150" t="s">
        <v>1342</v>
      </c>
      <c r="K11" s="45"/>
      <c r="L11" s="150" t="s">
        <v>1341</v>
      </c>
    </row>
    <row r="12" spans="1:12" ht="75">
      <c r="A12" s="42">
        <v>5</v>
      </c>
      <c r="B12" s="43" t="s">
        <v>1347</v>
      </c>
      <c r="C12" s="46" t="s">
        <v>160</v>
      </c>
      <c r="D12" s="46" t="s">
        <v>1066</v>
      </c>
      <c r="E12" s="46" t="s">
        <v>1205</v>
      </c>
      <c r="F12" s="47" t="s">
        <v>1068</v>
      </c>
      <c r="G12" s="45">
        <v>0</v>
      </c>
      <c r="H12" s="45">
        <v>466314176.39999998</v>
      </c>
      <c r="I12" s="45">
        <f t="shared" si="0"/>
        <v>466314176.39999998</v>
      </c>
      <c r="J12" s="150" t="s">
        <v>1342</v>
      </c>
      <c r="K12" s="45"/>
      <c r="L12" s="150" t="s">
        <v>1341</v>
      </c>
    </row>
    <row r="13" spans="1:12" ht="75">
      <c r="A13" s="42">
        <v>6</v>
      </c>
      <c r="B13" s="43" t="s">
        <v>183</v>
      </c>
      <c r="C13" s="46" t="s">
        <v>161</v>
      </c>
      <c r="D13" s="46" t="s">
        <v>173</v>
      </c>
      <c r="E13" s="125" t="s">
        <v>1204</v>
      </c>
      <c r="F13" s="47"/>
      <c r="G13" s="45"/>
      <c r="H13" s="45">
        <v>1288000</v>
      </c>
      <c r="I13" s="45">
        <f t="shared" si="0"/>
        <v>1288000</v>
      </c>
      <c r="J13" s="150" t="s">
        <v>1342</v>
      </c>
      <c r="K13" s="45"/>
      <c r="L13" s="150" t="s">
        <v>1341</v>
      </c>
    </row>
    <row r="14" spans="1:12" ht="75">
      <c r="A14" s="42">
        <v>7</v>
      </c>
      <c r="B14" s="43" t="s">
        <v>151</v>
      </c>
      <c r="C14" s="46" t="s">
        <v>162</v>
      </c>
      <c r="D14" s="46" t="s">
        <v>176</v>
      </c>
      <c r="E14" s="125" t="s">
        <v>1204</v>
      </c>
      <c r="F14" s="47" t="s">
        <v>152</v>
      </c>
      <c r="G14" s="45">
        <v>1155000</v>
      </c>
      <c r="H14" s="45">
        <v>0</v>
      </c>
      <c r="I14" s="45">
        <f t="shared" si="0"/>
        <v>-1155000</v>
      </c>
      <c r="J14" s="150" t="s">
        <v>1342</v>
      </c>
      <c r="K14" s="150" t="s">
        <v>1341</v>
      </c>
      <c r="L14" s="45"/>
    </row>
    <row r="15" spans="1:12" ht="56.25">
      <c r="A15" s="42">
        <v>8</v>
      </c>
      <c r="B15" s="43" t="s">
        <v>1348</v>
      </c>
      <c r="C15" s="46" t="s">
        <v>163</v>
      </c>
      <c r="D15" s="46" t="s">
        <v>1349</v>
      </c>
      <c r="E15" s="46" t="s">
        <v>1206</v>
      </c>
      <c r="F15" s="47"/>
      <c r="G15" s="45">
        <v>74001700</v>
      </c>
      <c r="H15" s="45">
        <v>89932622.430000007</v>
      </c>
      <c r="I15" s="45">
        <f t="shared" si="0"/>
        <v>15930922.430000007</v>
      </c>
      <c r="J15" s="150" t="s">
        <v>1342</v>
      </c>
      <c r="K15" s="45"/>
      <c r="L15" s="150" t="s">
        <v>1341</v>
      </c>
    </row>
    <row r="16" spans="1:12" ht="93.75">
      <c r="A16" s="42">
        <v>9</v>
      </c>
      <c r="B16" s="43" t="s">
        <v>1350</v>
      </c>
      <c r="C16" s="46" t="s">
        <v>164</v>
      </c>
      <c r="D16" s="46" t="s">
        <v>1207</v>
      </c>
      <c r="E16" s="46" t="s">
        <v>1343</v>
      </c>
      <c r="F16" s="47"/>
      <c r="G16" s="45">
        <v>0</v>
      </c>
      <c r="H16" s="45">
        <v>28708896.16</v>
      </c>
      <c r="I16" s="45">
        <f t="shared" si="0"/>
        <v>28708896.16</v>
      </c>
      <c r="J16" s="150" t="s">
        <v>1342</v>
      </c>
      <c r="K16" s="45"/>
      <c r="L16" s="150" t="s">
        <v>1341</v>
      </c>
    </row>
    <row r="17" spans="1:12" ht="93.75">
      <c r="A17" s="42">
        <v>10</v>
      </c>
      <c r="B17" s="151" t="s">
        <v>144</v>
      </c>
      <c r="C17" s="46" t="s">
        <v>165</v>
      </c>
      <c r="D17" s="46" t="s">
        <v>288</v>
      </c>
      <c r="E17" s="46" t="s">
        <v>1204</v>
      </c>
      <c r="F17" s="47" t="s">
        <v>184</v>
      </c>
      <c r="G17" s="45">
        <v>1169000</v>
      </c>
      <c r="H17" s="45">
        <v>0</v>
      </c>
      <c r="I17" s="45">
        <f t="shared" si="0"/>
        <v>-1169000</v>
      </c>
      <c r="J17" s="150" t="s">
        <v>1342</v>
      </c>
      <c r="K17" s="150" t="s">
        <v>1341</v>
      </c>
      <c r="L17" s="45"/>
    </row>
    <row r="18" spans="1:12" ht="75">
      <c r="A18" s="42">
        <v>11</v>
      </c>
      <c r="B18" s="43" t="s">
        <v>1419</v>
      </c>
      <c r="C18" s="46" t="s">
        <v>166</v>
      </c>
      <c r="D18" s="46" t="s">
        <v>1208</v>
      </c>
      <c r="E18" s="46" t="s">
        <v>1344</v>
      </c>
      <c r="F18" s="47"/>
      <c r="G18" s="45">
        <v>0</v>
      </c>
      <c r="H18" s="45">
        <v>44704965.100000001</v>
      </c>
      <c r="I18" s="45">
        <f t="shared" si="0"/>
        <v>44704965.100000001</v>
      </c>
      <c r="J18" s="150" t="s">
        <v>1342</v>
      </c>
      <c r="K18" s="45"/>
      <c r="L18" s="150" t="s">
        <v>1341</v>
      </c>
    </row>
    <row r="19" spans="1:12" ht="131.25">
      <c r="A19" s="42">
        <v>12</v>
      </c>
      <c r="B19" s="43" t="s">
        <v>154</v>
      </c>
      <c r="C19" s="46" t="s">
        <v>167</v>
      </c>
      <c r="D19" s="46" t="s">
        <v>511</v>
      </c>
      <c r="E19" s="46" t="s">
        <v>1344</v>
      </c>
      <c r="F19" s="47"/>
      <c r="G19" s="45">
        <f>'12'!G11*1000</f>
        <v>300000</v>
      </c>
      <c r="H19" s="45">
        <f>'12'!H11*1000</f>
        <v>300000</v>
      </c>
      <c r="I19" s="45">
        <f t="shared" si="0"/>
        <v>0</v>
      </c>
      <c r="J19" s="150" t="s">
        <v>1341</v>
      </c>
      <c r="K19" s="45"/>
      <c r="L19" s="45"/>
    </row>
    <row r="20" spans="1:12" ht="93.75">
      <c r="A20" s="42">
        <v>13</v>
      </c>
      <c r="B20" s="43" t="s">
        <v>1351</v>
      </c>
      <c r="C20" s="46" t="s">
        <v>1062</v>
      </c>
      <c r="D20" s="46"/>
      <c r="E20" s="46" t="s">
        <v>1204</v>
      </c>
      <c r="F20" s="47"/>
      <c r="G20" s="45"/>
      <c r="H20" s="45">
        <v>38153281.340000004</v>
      </c>
      <c r="I20" s="45">
        <f t="shared" si="0"/>
        <v>38153281.340000004</v>
      </c>
      <c r="J20" s="150" t="s">
        <v>1342</v>
      </c>
      <c r="K20" s="45"/>
      <c r="L20" s="150" t="s">
        <v>1341</v>
      </c>
    </row>
    <row r="21" spans="1:12" ht="75">
      <c r="A21" s="42">
        <v>14</v>
      </c>
      <c r="B21" s="43" t="s">
        <v>1063</v>
      </c>
      <c r="C21" s="46" t="s">
        <v>168</v>
      </c>
      <c r="D21" s="46" t="s">
        <v>1354</v>
      </c>
      <c r="E21" s="46" t="s">
        <v>1204</v>
      </c>
      <c r="F21" s="47"/>
      <c r="G21" s="45">
        <v>4255000</v>
      </c>
      <c r="H21" s="45">
        <v>95237</v>
      </c>
      <c r="I21" s="45">
        <f t="shared" si="0"/>
        <v>-4159763</v>
      </c>
      <c r="J21" s="150" t="s">
        <v>1342</v>
      </c>
      <c r="K21" s="150" t="s">
        <v>1341</v>
      </c>
      <c r="L21" s="45"/>
    </row>
    <row r="22" spans="1:12" ht="75">
      <c r="A22" s="42">
        <v>15</v>
      </c>
      <c r="B22" s="43" t="s">
        <v>182</v>
      </c>
      <c r="C22" s="46" t="s">
        <v>185</v>
      </c>
      <c r="D22" s="46" t="s">
        <v>289</v>
      </c>
      <c r="E22" s="46" t="s">
        <v>1204</v>
      </c>
      <c r="F22" s="47"/>
      <c r="G22" s="45"/>
      <c r="H22" s="45">
        <v>1500000</v>
      </c>
      <c r="I22" s="45">
        <f t="shared" si="0"/>
        <v>1500000</v>
      </c>
      <c r="J22" s="150" t="s">
        <v>1342</v>
      </c>
      <c r="K22" s="45"/>
      <c r="L22" s="150" t="s">
        <v>1341</v>
      </c>
    </row>
    <row r="23" spans="1:12" ht="93.75">
      <c r="A23" s="42">
        <v>16</v>
      </c>
      <c r="B23" s="43" t="s">
        <v>1352</v>
      </c>
      <c r="C23" s="46" t="s">
        <v>186</v>
      </c>
      <c r="D23" s="46" t="s">
        <v>1353</v>
      </c>
      <c r="E23" s="46"/>
      <c r="F23" s="47"/>
      <c r="G23" s="45"/>
      <c r="H23" s="45"/>
      <c r="I23" s="45">
        <f t="shared" si="0"/>
        <v>0</v>
      </c>
      <c r="J23" s="150"/>
      <c r="K23" s="45"/>
      <c r="L23" s="45"/>
    </row>
    <row r="24" spans="1:12" ht="93.75">
      <c r="A24" s="42">
        <v>17</v>
      </c>
      <c r="B24" s="43" t="s">
        <v>1458</v>
      </c>
      <c r="C24" s="46" t="s">
        <v>187</v>
      </c>
      <c r="D24" s="46"/>
      <c r="E24" s="46"/>
      <c r="F24" s="47"/>
      <c r="G24" s="45"/>
      <c r="H24" s="45"/>
      <c r="I24" s="45">
        <f t="shared" si="0"/>
        <v>0</v>
      </c>
      <c r="J24" s="150"/>
      <c r="K24" s="45"/>
      <c r="L24" s="45"/>
    </row>
    <row r="25" spans="1:12" ht="131.25">
      <c r="A25" s="42">
        <v>18</v>
      </c>
      <c r="B25" s="43" t="s">
        <v>1418</v>
      </c>
      <c r="C25" s="46" t="s">
        <v>188</v>
      </c>
      <c r="D25" s="46" t="s">
        <v>509</v>
      </c>
      <c r="E25" s="46" t="s">
        <v>1344</v>
      </c>
      <c r="F25" s="47"/>
      <c r="G25" s="45"/>
      <c r="H25" s="45">
        <v>448700</v>
      </c>
      <c r="I25" s="45">
        <f t="shared" si="0"/>
        <v>448700</v>
      </c>
      <c r="J25" s="150" t="s">
        <v>1342</v>
      </c>
      <c r="K25" s="45"/>
      <c r="L25" s="150" t="s">
        <v>1341</v>
      </c>
    </row>
    <row r="26" spans="1:12" ht="206.25">
      <c r="A26" s="42">
        <v>19</v>
      </c>
      <c r="B26" s="43" t="s">
        <v>1459</v>
      </c>
      <c r="C26" s="46" t="s">
        <v>189</v>
      </c>
      <c r="D26" s="46"/>
      <c r="E26" s="46"/>
      <c r="F26" s="47"/>
      <c r="G26" s="45"/>
      <c r="H26" s="45"/>
      <c r="I26" s="45">
        <f t="shared" si="0"/>
        <v>0</v>
      </c>
      <c r="J26" s="150"/>
      <c r="K26" s="45"/>
      <c r="L26" s="45"/>
    </row>
    <row r="27" spans="1:12" ht="75">
      <c r="A27" s="42">
        <v>20</v>
      </c>
      <c r="B27" s="43" t="s">
        <v>1337</v>
      </c>
      <c r="C27" s="46" t="s">
        <v>278</v>
      </c>
      <c r="D27" s="46" t="s">
        <v>1060</v>
      </c>
      <c r="E27" s="46" t="s">
        <v>1344</v>
      </c>
      <c r="F27" s="47"/>
      <c r="G27" s="45">
        <v>6953950.1399999997</v>
      </c>
      <c r="H27" s="45">
        <v>6953950.1399999997</v>
      </c>
      <c r="I27" s="45">
        <f t="shared" si="0"/>
        <v>0</v>
      </c>
      <c r="J27" s="150" t="s">
        <v>1341</v>
      </c>
      <c r="K27" s="45"/>
      <c r="L27" s="45"/>
    </row>
    <row r="28" spans="1:12">
      <c r="A28" s="42">
        <v>21</v>
      </c>
      <c r="B28" s="43"/>
      <c r="C28" s="46" t="s">
        <v>281</v>
      </c>
      <c r="D28" s="46" t="s">
        <v>282</v>
      </c>
      <c r="E28" s="46"/>
      <c r="F28" s="47"/>
      <c r="G28" s="45"/>
      <c r="H28" s="45"/>
      <c r="I28" s="45">
        <f t="shared" si="0"/>
        <v>0</v>
      </c>
      <c r="J28" s="150"/>
      <c r="K28" s="45"/>
      <c r="L28" s="45"/>
    </row>
    <row r="29" spans="1:12">
      <c r="A29" s="42">
        <v>22</v>
      </c>
      <c r="B29" s="43"/>
      <c r="C29" s="46" t="s">
        <v>283</v>
      </c>
      <c r="D29" s="46" t="s">
        <v>290</v>
      </c>
      <c r="E29" s="46"/>
      <c r="F29" s="47"/>
      <c r="G29" s="45"/>
      <c r="H29" s="45"/>
      <c r="I29" s="45">
        <f t="shared" si="0"/>
        <v>0</v>
      </c>
      <c r="J29" s="150"/>
      <c r="K29" s="45"/>
      <c r="L29" s="45"/>
    </row>
    <row r="30" spans="1:12">
      <c r="A30" s="42">
        <v>23</v>
      </c>
      <c r="B30" s="43"/>
      <c r="C30" s="46" t="s">
        <v>284</v>
      </c>
      <c r="D30" s="46" t="s">
        <v>291</v>
      </c>
      <c r="E30" s="46"/>
      <c r="F30" s="47"/>
      <c r="G30" s="45"/>
      <c r="H30" s="45"/>
      <c r="I30" s="45">
        <f t="shared" si="0"/>
        <v>0</v>
      </c>
      <c r="J30" s="150"/>
      <c r="K30" s="45"/>
      <c r="L30" s="45"/>
    </row>
    <row r="31" spans="1:12" ht="93.75">
      <c r="A31" s="42">
        <v>24</v>
      </c>
      <c r="B31" s="43" t="s">
        <v>1058</v>
      </c>
      <c r="C31" s="46" t="s">
        <v>1057</v>
      </c>
      <c r="D31" s="46" t="s">
        <v>1059</v>
      </c>
      <c r="E31" s="46" t="s">
        <v>1204</v>
      </c>
      <c r="F31" s="47"/>
      <c r="G31" s="45">
        <v>855000</v>
      </c>
      <c r="H31" s="45">
        <v>0</v>
      </c>
      <c r="I31" s="45">
        <f t="shared" si="0"/>
        <v>-855000</v>
      </c>
      <c r="J31" s="150" t="s">
        <v>1342</v>
      </c>
      <c r="K31" s="150" t="s">
        <v>1341</v>
      </c>
      <c r="L31" s="45"/>
    </row>
    <row r="32" spans="1:12">
      <c r="A32" s="42"/>
      <c r="B32" s="43" t="s">
        <v>1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</row>
  </sheetData>
  <autoFilter ref="A7:L32"/>
  <mergeCells count="15">
    <mergeCell ref="J4:J7"/>
    <mergeCell ref="K4:K7"/>
    <mergeCell ref="L4:L7"/>
    <mergeCell ref="A2:L2"/>
    <mergeCell ref="A1:L1"/>
    <mergeCell ref="G4:I4"/>
    <mergeCell ref="G5:G7"/>
    <mergeCell ref="H5:H7"/>
    <mergeCell ref="I5:I7"/>
    <mergeCell ref="F4:F7"/>
    <mergeCell ref="D4:D7"/>
    <mergeCell ref="A4:A7"/>
    <mergeCell ref="B4:B7"/>
    <mergeCell ref="C4:C7"/>
    <mergeCell ref="E4:E7"/>
  </mergeCells>
  <conditionalFormatting sqref="J9:J10 J19 J27">
    <cfRule type="containsText" dxfId="2" priority="3" operator="containsText" text="да">
      <formula>NOT(ISERROR(SEARCH("да",J9)))</formula>
    </cfRule>
  </conditionalFormatting>
  <conditionalFormatting sqref="K14 K17 K21 K31">
    <cfRule type="containsText" dxfId="1" priority="2" operator="containsText" text="да">
      <formula>NOT(ISERROR(SEARCH("да",K14)))</formula>
    </cfRule>
  </conditionalFormatting>
  <conditionalFormatting sqref="L8 L11:L13 L15:L16 L18 L20 L22 L25">
    <cfRule type="containsText" dxfId="0" priority="1" operator="containsText" text="да">
      <formula>NOT(ISERROR(SEARCH("да",L8)))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K73"/>
  <sheetViews>
    <sheetView topLeftCell="A9" workbookViewId="0">
      <selection activeCell="D74" sqref="D74"/>
    </sheetView>
  </sheetViews>
  <sheetFormatPr defaultRowHeight="18.75"/>
  <cols>
    <col min="2" max="2" width="28.21875" style="1" customWidth="1"/>
    <col min="3" max="3" width="14.21875" style="1" customWidth="1"/>
    <col min="4" max="4" width="15.44140625" customWidth="1"/>
    <col min="5" max="5" width="12.77734375" bestFit="1" customWidth="1"/>
    <col min="6" max="10" width="8.6640625" customWidth="1"/>
    <col min="11" max="11" width="10.88671875" customWidth="1"/>
  </cols>
  <sheetData>
    <row r="1" spans="1:11">
      <c r="E1" s="1"/>
      <c r="G1" s="2" t="s">
        <v>2</v>
      </c>
    </row>
    <row r="2" spans="1:11">
      <c r="A2" s="2" t="s">
        <v>3</v>
      </c>
      <c r="G2" s="1"/>
    </row>
    <row r="3" spans="1:11">
      <c r="A3" s="2" t="s">
        <v>4</v>
      </c>
    </row>
    <row r="4" spans="1:11">
      <c r="A4" s="2" t="s">
        <v>5</v>
      </c>
    </row>
    <row r="5" spans="1:11">
      <c r="A5" s="3"/>
    </row>
    <row r="6" spans="1:11">
      <c r="A6" s="4" t="s">
        <v>6</v>
      </c>
      <c r="B6" s="5"/>
    </row>
    <row r="7" spans="1:11">
      <c r="A7" s="4" t="s">
        <v>7</v>
      </c>
      <c r="B7" s="5"/>
    </row>
    <row r="8" spans="1:11" ht="19.5" thickBot="1">
      <c r="A8" s="4" t="s">
        <v>8</v>
      </c>
      <c r="B8" s="5"/>
    </row>
    <row r="9" spans="1:11" ht="32.25" thickBot="1">
      <c r="A9" s="6" t="s">
        <v>0</v>
      </c>
      <c r="B9" s="6" t="s">
        <v>9</v>
      </c>
      <c r="C9" s="6" t="s">
        <v>10</v>
      </c>
      <c r="D9" s="6" t="s">
        <v>11</v>
      </c>
      <c r="E9" s="193" t="s">
        <v>12</v>
      </c>
      <c r="F9" s="194"/>
      <c r="G9" s="194"/>
      <c r="H9" s="194"/>
      <c r="I9" s="194"/>
      <c r="J9" s="195"/>
      <c r="K9" s="177" t="s">
        <v>13</v>
      </c>
    </row>
    <row r="10" spans="1:11" ht="19.5" thickBot="1">
      <c r="A10" s="177"/>
      <c r="B10" s="184" t="s">
        <v>14</v>
      </c>
      <c r="C10" s="180"/>
      <c r="D10" s="177"/>
      <c r="E10" s="177" t="s">
        <v>15</v>
      </c>
      <c r="F10" s="193" t="s">
        <v>16</v>
      </c>
      <c r="G10" s="194"/>
      <c r="H10" s="194"/>
      <c r="I10" s="194"/>
      <c r="J10" s="195"/>
      <c r="K10" s="183"/>
    </row>
    <row r="11" spans="1:11">
      <c r="A11" s="182"/>
      <c r="B11" s="196"/>
      <c r="C11" s="186"/>
      <c r="D11" s="182"/>
      <c r="E11" s="182"/>
      <c r="F11" s="7">
        <v>2011</v>
      </c>
      <c r="G11" s="7">
        <v>2012</v>
      </c>
      <c r="H11" s="7">
        <v>2013</v>
      </c>
      <c r="I11" s="7">
        <v>2014</v>
      </c>
      <c r="J11" s="7">
        <v>2015</v>
      </c>
      <c r="K11" s="183"/>
    </row>
    <row r="12" spans="1:11" ht="19.5" thickBot="1">
      <c r="A12" s="179"/>
      <c r="B12" s="185"/>
      <c r="C12" s="181"/>
      <c r="D12" s="179"/>
      <c r="E12" s="179"/>
      <c r="F12" s="8" t="s">
        <v>17</v>
      </c>
      <c r="G12" s="8" t="s">
        <v>17</v>
      </c>
      <c r="H12" s="8" t="s">
        <v>17</v>
      </c>
      <c r="I12" s="8" t="s">
        <v>17</v>
      </c>
      <c r="J12" s="8" t="s">
        <v>17</v>
      </c>
      <c r="K12" s="178"/>
    </row>
    <row r="13" spans="1:11" ht="21" customHeight="1" thickBot="1">
      <c r="A13" s="9"/>
      <c r="B13" s="10"/>
      <c r="C13" s="11"/>
      <c r="D13" s="9"/>
      <c r="E13" s="9">
        <f>ROUND(SUBTOTAL(9,E14:E71),2)</f>
        <v>1627.4</v>
      </c>
      <c r="F13" s="12">
        <f t="shared" ref="F13:J13" si="0">ROUND(SUBTOTAL(9,F14:F71),2)</f>
        <v>85.4</v>
      </c>
      <c r="G13" s="12">
        <f t="shared" si="0"/>
        <v>385.5</v>
      </c>
      <c r="H13" s="12">
        <f t="shared" si="0"/>
        <v>385.5</v>
      </c>
      <c r="I13" s="12">
        <f t="shared" si="0"/>
        <v>385.5</v>
      </c>
      <c r="J13" s="12">
        <f t="shared" si="0"/>
        <v>385.5</v>
      </c>
      <c r="K13" s="13"/>
    </row>
    <row r="14" spans="1:11" ht="48" hidden="1" thickBot="1">
      <c r="A14" s="6" t="s">
        <v>18</v>
      </c>
      <c r="B14" s="14" t="s">
        <v>19</v>
      </c>
      <c r="C14" s="14" t="s">
        <v>20</v>
      </c>
      <c r="D14" s="6" t="s">
        <v>21</v>
      </c>
      <c r="E14" s="6" t="s">
        <v>22</v>
      </c>
      <c r="F14" s="6" t="s">
        <v>22</v>
      </c>
      <c r="G14" s="6" t="s">
        <v>22</v>
      </c>
      <c r="H14" s="6" t="s">
        <v>22</v>
      </c>
      <c r="I14" s="6" t="s">
        <v>22</v>
      </c>
      <c r="J14" s="6" t="s">
        <v>22</v>
      </c>
      <c r="K14" s="6" t="s">
        <v>23</v>
      </c>
    </row>
    <row r="15" spans="1:11" ht="79.5" hidden="1" thickBot="1">
      <c r="A15" s="15" t="s">
        <v>24</v>
      </c>
      <c r="B15" s="16" t="s">
        <v>25</v>
      </c>
      <c r="C15" s="16" t="s">
        <v>26</v>
      </c>
      <c r="D15" s="15" t="s">
        <v>21</v>
      </c>
      <c r="E15" s="15" t="s">
        <v>22</v>
      </c>
      <c r="F15" s="15" t="s">
        <v>22</v>
      </c>
      <c r="G15" s="15" t="s">
        <v>22</v>
      </c>
      <c r="H15" s="15" t="s">
        <v>22</v>
      </c>
      <c r="I15" s="15" t="s">
        <v>22</v>
      </c>
      <c r="J15" s="15" t="s">
        <v>22</v>
      </c>
      <c r="K15" s="15" t="s">
        <v>23</v>
      </c>
    </row>
    <row r="16" spans="1:11" ht="47.25" hidden="1">
      <c r="A16" s="182" t="s">
        <v>27</v>
      </c>
      <c r="B16" s="17" t="s">
        <v>28</v>
      </c>
      <c r="C16" s="186" t="s">
        <v>29</v>
      </c>
      <c r="D16" s="7"/>
      <c r="E16" s="7"/>
      <c r="F16" s="7"/>
      <c r="G16" s="7"/>
      <c r="H16" s="7"/>
      <c r="I16" s="7"/>
      <c r="J16" s="7"/>
      <c r="K16" s="9"/>
    </row>
    <row r="17" spans="1:11" ht="31.5" hidden="1">
      <c r="A17" s="182"/>
      <c r="B17" s="17" t="s">
        <v>30</v>
      </c>
      <c r="C17" s="186"/>
      <c r="D17" s="7" t="s">
        <v>31</v>
      </c>
      <c r="E17" s="7">
        <v>13500</v>
      </c>
      <c r="F17" s="7">
        <v>2700</v>
      </c>
      <c r="G17" s="7">
        <v>2700</v>
      </c>
      <c r="H17" s="7">
        <v>2700</v>
      </c>
      <c r="I17" s="7">
        <v>2700</v>
      </c>
      <c r="J17" s="7">
        <v>2700</v>
      </c>
      <c r="K17" s="9" t="s">
        <v>23</v>
      </c>
    </row>
    <row r="18" spans="1:11" hidden="1">
      <c r="A18" s="182"/>
      <c r="B18" s="17" t="s">
        <v>32</v>
      </c>
      <c r="C18" s="186"/>
      <c r="D18" s="7" t="s">
        <v>31</v>
      </c>
      <c r="E18" s="7">
        <v>400</v>
      </c>
      <c r="F18" s="7">
        <v>80</v>
      </c>
      <c r="G18" s="7">
        <v>80</v>
      </c>
      <c r="H18" s="7">
        <v>80</v>
      </c>
      <c r="I18" s="7">
        <v>80</v>
      </c>
      <c r="J18" s="7">
        <v>80</v>
      </c>
      <c r="K18" s="9" t="s">
        <v>23</v>
      </c>
    </row>
    <row r="19" spans="1:11" ht="19.5" hidden="1" thickBot="1">
      <c r="A19" s="182"/>
      <c r="B19" s="17" t="s">
        <v>33</v>
      </c>
      <c r="C19" s="186"/>
      <c r="D19" s="7" t="s">
        <v>31</v>
      </c>
      <c r="E19" s="7">
        <v>2750</v>
      </c>
      <c r="F19" s="7">
        <v>550</v>
      </c>
      <c r="G19" s="7">
        <v>550</v>
      </c>
      <c r="H19" s="7">
        <v>550</v>
      </c>
      <c r="I19" s="7">
        <v>550</v>
      </c>
      <c r="J19" s="7">
        <v>550</v>
      </c>
      <c r="K19" s="9" t="s">
        <v>23</v>
      </c>
    </row>
    <row r="20" spans="1:11" ht="32.25" hidden="1" thickBot="1">
      <c r="A20" s="6" t="s">
        <v>34</v>
      </c>
      <c r="B20" s="14" t="s">
        <v>35</v>
      </c>
      <c r="C20" s="14" t="s">
        <v>36</v>
      </c>
      <c r="D20" s="6" t="s">
        <v>31</v>
      </c>
      <c r="E20" s="6">
        <v>9000</v>
      </c>
      <c r="F20" s="6">
        <v>1800</v>
      </c>
      <c r="G20" s="6">
        <v>1800</v>
      </c>
      <c r="H20" s="6">
        <v>1800</v>
      </c>
      <c r="I20" s="6">
        <v>1800</v>
      </c>
      <c r="J20" s="6">
        <v>1800</v>
      </c>
      <c r="K20" s="6" t="s">
        <v>23</v>
      </c>
    </row>
    <row r="21" spans="1:11" ht="79.5" hidden="1" thickBot="1">
      <c r="A21" s="15" t="s">
        <v>37</v>
      </c>
      <c r="B21" s="16" t="s">
        <v>38</v>
      </c>
      <c r="C21" s="16" t="s">
        <v>20</v>
      </c>
      <c r="D21" s="15" t="s">
        <v>39</v>
      </c>
      <c r="E21" s="15">
        <v>3000</v>
      </c>
      <c r="F21" s="15">
        <v>600</v>
      </c>
      <c r="G21" s="15">
        <v>600</v>
      </c>
      <c r="H21" s="15">
        <v>600</v>
      </c>
      <c r="I21" s="15">
        <v>600</v>
      </c>
      <c r="J21" s="15">
        <v>600</v>
      </c>
      <c r="K21" s="15" t="s">
        <v>23</v>
      </c>
    </row>
    <row r="22" spans="1:11" ht="94.5" hidden="1">
      <c r="A22" s="182" t="s">
        <v>40</v>
      </c>
      <c r="B22" s="17" t="s">
        <v>41</v>
      </c>
      <c r="C22" s="186" t="s">
        <v>42</v>
      </c>
      <c r="D22" s="7"/>
      <c r="E22" s="7"/>
      <c r="F22" s="7"/>
      <c r="G22" s="7"/>
      <c r="H22" s="7"/>
      <c r="I22" s="7"/>
      <c r="J22" s="7"/>
      <c r="K22" s="9"/>
    </row>
    <row r="23" spans="1:11" ht="47.25" hidden="1">
      <c r="A23" s="182"/>
      <c r="B23" s="18" t="s">
        <v>43</v>
      </c>
      <c r="C23" s="186"/>
      <c r="D23" s="7" t="s">
        <v>31</v>
      </c>
      <c r="E23" s="7">
        <v>110</v>
      </c>
      <c r="F23" s="7">
        <v>15</v>
      </c>
      <c r="G23" s="7">
        <v>20</v>
      </c>
      <c r="H23" s="7">
        <v>25</v>
      </c>
      <c r="I23" s="7">
        <v>25</v>
      </c>
      <c r="J23" s="7">
        <v>25</v>
      </c>
      <c r="K23" s="9" t="s">
        <v>23</v>
      </c>
    </row>
    <row r="24" spans="1:11" ht="31.5" hidden="1">
      <c r="A24" s="182"/>
      <c r="B24" s="18" t="s">
        <v>44</v>
      </c>
      <c r="C24" s="186"/>
      <c r="D24" s="7" t="s">
        <v>45</v>
      </c>
      <c r="E24" s="7">
        <v>200</v>
      </c>
      <c r="F24" s="7" t="s">
        <v>22</v>
      </c>
      <c r="G24" s="7">
        <v>50</v>
      </c>
      <c r="H24" s="7">
        <v>50</v>
      </c>
      <c r="I24" s="18">
        <v>50</v>
      </c>
      <c r="J24" s="7">
        <v>50</v>
      </c>
      <c r="K24" s="9" t="s">
        <v>23</v>
      </c>
    </row>
    <row r="25" spans="1:11" ht="31.5" hidden="1">
      <c r="A25" s="182"/>
      <c r="B25" s="18" t="s">
        <v>46</v>
      </c>
      <c r="C25" s="186"/>
      <c r="D25" s="7" t="s">
        <v>45</v>
      </c>
      <c r="E25" s="7">
        <v>40</v>
      </c>
      <c r="F25" s="7" t="s">
        <v>22</v>
      </c>
      <c r="G25" s="7">
        <v>10</v>
      </c>
      <c r="H25" s="7">
        <v>10</v>
      </c>
      <c r="I25" s="18">
        <v>10</v>
      </c>
      <c r="J25" s="7">
        <v>20</v>
      </c>
      <c r="K25" s="9" t="s">
        <v>23</v>
      </c>
    </row>
    <row r="26" spans="1:11" ht="48" hidden="1" thickBot="1">
      <c r="A26" s="182"/>
      <c r="B26" s="18" t="s">
        <v>47</v>
      </c>
      <c r="C26" s="186"/>
      <c r="D26" s="7" t="s">
        <v>45</v>
      </c>
      <c r="E26" s="7">
        <v>70</v>
      </c>
      <c r="F26" s="7">
        <v>50</v>
      </c>
      <c r="G26" s="7">
        <v>5</v>
      </c>
      <c r="H26" s="7">
        <v>5</v>
      </c>
      <c r="I26" s="18">
        <v>5</v>
      </c>
      <c r="J26" s="7">
        <v>5</v>
      </c>
      <c r="K26" s="9" t="s">
        <v>23</v>
      </c>
    </row>
    <row r="27" spans="1:11" ht="63.75" hidden="1" thickBot="1">
      <c r="A27" s="6" t="s">
        <v>48</v>
      </c>
      <c r="B27" s="14" t="s">
        <v>49</v>
      </c>
      <c r="C27" s="14" t="s">
        <v>42</v>
      </c>
      <c r="D27" s="6" t="s">
        <v>50</v>
      </c>
      <c r="E27" s="6">
        <v>25</v>
      </c>
      <c r="F27" s="6">
        <v>5</v>
      </c>
      <c r="G27" s="6">
        <v>5</v>
      </c>
      <c r="H27" s="6">
        <v>5</v>
      </c>
      <c r="I27" s="6">
        <v>5</v>
      </c>
      <c r="J27" s="6">
        <v>5</v>
      </c>
      <c r="K27" s="6" t="s">
        <v>23</v>
      </c>
    </row>
    <row r="28" spans="1:11" ht="31.5" hidden="1">
      <c r="A28" s="177" t="s">
        <v>51</v>
      </c>
      <c r="B28" s="180" t="s">
        <v>52</v>
      </c>
      <c r="C28" s="180" t="s">
        <v>53</v>
      </c>
      <c r="D28" s="19" t="s">
        <v>45</v>
      </c>
      <c r="E28" s="19">
        <v>75</v>
      </c>
      <c r="F28" s="19">
        <v>15</v>
      </c>
      <c r="G28" s="19">
        <v>15</v>
      </c>
      <c r="H28" s="19">
        <v>15</v>
      </c>
      <c r="I28" s="19">
        <v>15</v>
      </c>
      <c r="J28" s="19">
        <v>15</v>
      </c>
      <c r="K28" s="20" t="s">
        <v>23</v>
      </c>
    </row>
    <row r="29" spans="1:11" ht="63.75" hidden="1" thickBot="1">
      <c r="A29" s="182"/>
      <c r="B29" s="181"/>
      <c r="C29" s="181"/>
      <c r="D29" s="8" t="s">
        <v>54</v>
      </c>
      <c r="E29" s="8">
        <v>125</v>
      </c>
      <c r="F29" s="8">
        <v>25</v>
      </c>
      <c r="G29" s="8">
        <v>25</v>
      </c>
      <c r="H29" s="8">
        <v>25</v>
      </c>
      <c r="I29" s="8">
        <v>25</v>
      </c>
      <c r="J29" s="8">
        <v>25</v>
      </c>
      <c r="K29" s="21" t="s">
        <v>23</v>
      </c>
    </row>
    <row r="30" spans="1:11" ht="63.75" hidden="1" thickBot="1">
      <c r="A30" s="15" t="s">
        <v>55</v>
      </c>
      <c r="B30" s="22" t="s">
        <v>56</v>
      </c>
      <c r="C30" s="16" t="s">
        <v>42</v>
      </c>
      <c r="D30" s="15" t="s">
        <v>54</v>
      </c>
      <c r="E30" s="15">
        <v>100</v>
      </c>
      <c r="F30" s="15">
        <v>20</v>
      </c>
      <c r="G30" s="15">
        <v>20</v>
      </c>
      <c r="H30" s="15">
        <v>20</v>
      </c>
      <c r="I30" s="15">
        <v>20</v>
      </c>
      <c r="J30" s="15">
        <v>20</v>
      </c>
      <c r="K30" s="15" t="s">
        <v>23</v>
      </c>
    </row>
    <row r="31" spans="1:11" ht="48" hidden="1" thickBot="1">
      <c r="A31" s="15" t="s">
        <v>57</v>
      </c>
      <c r="B31" s="16" t="s">
        <v>58</v>
      </c>
      <c r="C31" s="16" t="s">
        <v>20</v>
      </c>
      <c r="D31" s="15" t="s">
        <v>39</v>
      </c>
      <c r="E31" s="15">
        <v>4500</v>
      </c>
      <c r="F31" s="15">
        <v>900</v>
      </c>
      <c r="G31" s="15">
        <v>900</v>
      </c>
      <c r="H31" s="15">
        <v>900</v>
      </c>
      <c r="I31" s="15">
        <v>900</v>
      </c>
      <c r="J31" s="15">
        <v>900</v>
      </c>
      <c r="K31" s="15" t="s">
        <v>23</v>
      </c>
    </row>
    <row r="32" spans="1:11" hidden="1">
      <c r="A32" s="177" t="s">
        <v>59</v>
      </c>
      <c r="B32" s="186" t="s">
        <v>60</v>
      </c>
      <c r="C32" s="17" t="s">
        <v>42</v>
      </c>
      <c r="D32" s="7" t="s">
        <v>39</v>
      </c>
      <c r="E32" s="7">
        <v>3865</v>
      </c>
      <c r="F32" s="7">
        <v>773</v>
      </c>
      <c r="G32" s="7">
        <v>773</v>
      </c>
      <c r="H32" s="7">
        <v>773</v>
      </c>
      <c r="I32" s="7">
        <v>773</v>
      </c>
      <c r="J32" s="7">
        <v>773</v>
      </c>
      <c r="K32" s="20" t="s">
        <v>23</v>
      </c>
    </row>
    <row r="33" spans="1:11" ht="32.25" hidden="1" thickBot="1">
      <c r="A33" s="179"/>
      <c r="B33" s="186"/>
      <c r="C33" s="17" t="s">
        <v>61</v>
      </c>
      <c r="D33" s="7" t="s">
        <v>39</v>
      </c>
      <c r="E33" s="7">
        <v>44885</v>
      </c>
      <c r="F33" s="7">
        <v>8885</v>
      </c>
      <c r="G33" s="7">
        <v>9000</v>
      </c>
      <c r="H33" s="7">
        <v>9000</v>
      </c>
      <c r="I33" s="7">
        <v>9000</v>
      </c>
      <c r="J33" s="7">
        <v>9000</v>
      </c>
      <c r="K33" s="23"/>
    </row>
    <row r="34" spans="1:11" ht="63.75" hidden="1" thickBot="1">
      <c r="A34" s="15" t="s">
        <v>62</v>
      </c>
      <c r="B34" s="14" t="s">
        <v>63</v>
      </c>
      <c r="C34" s="14" t="s">
        <v>61</v>
      </c>
      <c r="D34" s="6" t="s">
        <v>54</v>
      </c>
      <c r="E34" s="6">
        <v>250</v>
      </c>
      <c r="F34" s="6">
        <v>50</v>
      </c>
      <c r="G34" s="6">
        <v>50</v>
      </c>
      <c r="H34" s="6">
        <v>50</v>
      </c>
      <c r="I34" s="6">
        <v>50</v>
      </c>
      <c r="J34" s="6">
        <v>50</v>
      </c>
      <c r="K34" s="6" t="s">
        <v>23</v>
      </c>
    </row>
    <row r="35" spans="1:11" ht="63.75" thickBot="1">
      <c r="A35" s="15" t="s">
        <v>64</v>
      </c>
      <c r="B35" s="14" t="s">
        <v>65</v>
      </c>
      <c r="C35" s="14" t="s">
        <v>66</v>
      </c>
      <c r="D35" s="6" t="s">
        <v>67</v>
      </c>
      <c r="E35" s="6">
        <v>425</v>
      </c>
      <c r="F35" s="6">
        <v>85</v>
      </c>
      <c r="G35" s="6">
        <v>85</v>
      </c>
      <c r="H35" s="6">
        <v>85</v>
      </c>
      <c r="I35" s="6">
        <v>85</v>
      </c>
      <c r="J35" s="6">
        <v>85</v>
      </c>
      <c r="K35" s="6" t="s">
        <v>23</v>
      </c>
    </row>
    <row r="36" spans="1:11" ht="79.5" thickBot="1">
      <c r="A36" s="15" t="s">
        <v>68</v>
      </c>
      <c r="B36" s="14" t="s">
        <v>69</v>
      </c>
      <c r="C36" s="14" t="s">
        <v>70</v>
      </c>
      <c r="D36" s="6" t="s">
        <v>67</v>
      </c>
      <c r="E36" s="6">
        <v>400</v>
      </c>
      <c r="F36" s="6" t="s">
        <v>22</v>
      </c>
      <c r="G36" s="6">
        <v>100</v>
      </c>
      <c r="H36" s="6">
        <v>100</v>
      </c>
      <c r="I36" s="6">
        <v>100</v>
      </c>
      <c r="J36" s="6">
        <v>100</v>
      </c>
      <c r="K36" s="6" t="s">
        <v>23</v>
      </c>
    </row>
    <row r="37" spans="1:11" ht="63.75" thickBot="1">
      <c r="A37" s="15" t="s">
        <v>71</v>
      </c>
      <c r="B37" s="16" t="s">
        <v>72</v>
      </c>
      <c r="C37" s="16" t="s">
        <v>70</v>
      </c>
      <c r="D37" s="15" t="s">
        <v>67</v>
      </c>
      <c r="E37" s="15">
        <v>800</v>
      </c>
      <c r="F37" s="15" t="s">
        <v>22</v>
      </c>
      <c r="G37" s="15">
        <v>200</v>
      </c>
      <c r="H37" s="15">
        <v>200</v>
      </c>
      <c r="I37" s="15">
        <v>200</v>
      </c>
      <c r="J37" s="15">
        <v>200</v>
      </c>
      <c r="K37" s="15" t="s">
        <v>23</v>
      </c>
    </row>
    <row r="38" spans="1:11" ht="63.75" hidden="1" thickBot="1">
      <c r="A38" s="15" t="s">
        <v>73</v>
      </c>
      <c r="B38" s="16" t="s">
        <v>74</v>
      </c>
      <c r="C38" s="16" t="s">
        <v>75</v>
      </c>
      <c r="D38" s="24" t="s">
        <v>31</v>
      </c>
      <c r="E38" s="24">
        <v>300</v>
      </c>
      <c r="F38" s="24">
        <v>300</v>
      </c>
      <c r="G38" s="24" t="s">
        <v>22</v>
      </c>
      <c r="H38" s="24" t="s">
        <v>22</v>
      </c>
      <c r="I38" s="24" t="s">
        <v>22</v>
      </c>
      <c r="J38" s="24" t="s">
        <v>22</v>
      </c>
      <c r="K38" s="15" t="s">
        <v>76</v>
      </c>
    </row>
    <row r="39" spans="1:11" ht="63.75" hidden="1" thickBot="1">
      <c r="A39" s="15" t="s">
        <v>77</v>
      </c>
      <c r="B39" s="25" t="s">
        <v>78</v>
      </c>
      <c r="C39" s="25" t="s">
        <v>75</v>
      </c>
      <c r="D39" s="8" t="s">
        <v>31</v>
      </c>
      <c r="E39" s="8">
        <v>255</v>
      </c>
      <c r="F39" s="8">
        <v>51</v>
      </c>
      <c r="G39" s="8">
        <v>51</v>
      </c>
      <c r="H39" s="8">
        <v>51</v>
      </c>
      <c r="I39" s="8">
        <v>51</v>
      </c>
      <c r="J39" s="8">
        <v>51</v>
      </c>
      <c r="K39" s="26" t="s">
        <v>23</v>
      </c>
    </row>
    <row r="40" spans="1:11" ht="32.25" hidden="1" thickBot="1">
      <c r="A40" s="26"/>
      <c r="B40" s="27" t="s">
        <v>79</v>
      </c>
      <c r="C40" s="25"/>
      <c r="D40" s="8"/>
      <c r="E40" s="8"/>
      <c r="F40" s="8"/>
      <c r="G40" s="8"/>
      <c r="H40" s="8"/>
      <c r="I40" s="8"/>
      <c r="J40" s="8"/>
      <c r="K40" s="26"/>
    </row>
    <row r="41" spans="1:11" ht="63" hidden="1">
      <c r="A41" s="177" t="s">
        <v>80</v>
      </c>
      <c r="B41" s="17" t="s">
        <v>81</v>
      </c>
      <c r="C41" s="180" t="s">
        <v>82</v>
      </c>
      <c r="D41" s="177" t="s">
        <v>21</v>
      </c>
      <c r="E41" s="177" t="s">
        <v>22</v>
      </c>
      <c r="F41" s="177" t="s">
        <v>22</v>
      </c>
      <c r="G41" s="177" t="s">
        <v>22</v>
      </c>
      <c r="H41" s="177" t="s">
        <v>22</v>
      </c>
      <c r="I41" s="177" t="s">
        <v>22</v>
      </c>
      <c r="J41" s="177" t="s">
        <v>22</v>
      </c>
      <c r="K41" s="177" t="s">
        <v>23</v>
      </c>
    </row>
    <row r="42" spans="1:11" ht="47.25" hidden="1">
      <c r="A42" s="182"/>
      <c r="B42" s="28" t="s">
        <v>83</v>
      </c>
      <c r="C42" s="186"/>
      <c r="D42" s="182"/>
      <c r="E42" s="182"/>
      <c r="F42" s="182"/>
      <c r="G42" s="182"/>
      <c r="H42" s="182"/>
      <c r="I42" s="182"/>
      <c r="J42" s="182"/>
      <c r="K42" s="183"/>
    </row>
    <row r="43" spans="1:11" ht="205.5" hidden="1" thickBot="1">
      <c r="A43" s="179"/>
      <c r="B43" s="29" t="s">
        <v>84</v>
      </c>
      <c r="C43" s="181"/>
      <c r="D43" s="179"/>
      <c r="E43" s="179"/>
      <c r="F43" s="179"/>
      <c r="G43" s="179"/>
      <c r="H43" s="179"/>
      <c r="I43" s="179"/>
      <c r="J43" s="179"/>
      <c r="K43" s="178"/>
    </row>
    <row r="44" spans="1:11" ht="78.75" hidden="1">
      <c r="A44" s="187" t="s">
        <v>85</v>
      </c>
      <c r="B44" s="190" t="s">
        <v>86</v>
      </c>
      <c r="C44" s="30" t="s">
        <v>87</v>
      </c>
      <c r="D44" s="19" t="s">
        <v>88</v>
      </c>
      <c r="E44" s="31">
        <v>112.49</v>
      </c>
      <c r="F44" s="31" t="s">
        <v>22</v>
      </c>
      <c r="G44" s="31">
        <v>112.49</v>
      </c>
      <c r="H44" s="31" t="s">
        <v>22</v>
      </c>
      <c r="I44" s="31" t="s">
        <v>22</v>
      </c>
      <c r="J44" s="31" t="s">
        <v>22</v>
      </c>
      <c r="K44" s="32">
        <v>2012</v>
      </c>
    </row>
    <row r="45" spans="1:11" ht="23.25" hidden="1" customHeight="1">
      <c r="A45" s="188"/>
      <c r="B45" s="191"/>
      <c r="C45" s="33" t="s">
        <v>89</v>
      </c>
      <c r="D45" s="34"/>
      <c r="E45" s="34">
        <v>48.21</v>
      </c>
      <c r="F45" s="34" t="s">
        <v>22</v>
      </c>
      <c r="G45" s="34">
        <v>48.21</v>
      </c>
      <c r="H45" s="34" t="s">
        <v>22</v>
      </c>
      <c r="I45" s="34" t="s">
        <v>22</v>
      </c>
      <c r="J45" s="34" t="s">
        <v>22</v>
      </c>
      <c r="K45" s="35">
        <v>2012</v>
      </c>
    </row>
    <row r="46" spans="1:11" ht="78.75" hidden="1">
      <c r="A46" s="188"/>
      <c r="B46" s="191"/>
      <c r="C46" s="33" t="s">
        <v>90</v>
      </c>
      <c r="D46" s="34"/>
      <c r="E46" s="34">
        <v>189.13900000000001</v>
      </c>
      <c r="F46" s="34" t="s">
        <v>22</v>
      </c>
      <c r="G46" s="34">
        <v>189.13900000000001</v>
      </c>
      <c r="H46" s="34" t="s">
        <v>22</v>
      </c>
      <c r="I46" s="34" t="s">
        <v>22</v>
      </c>
      <c r="J46" s="34" t="s">
        <v>22</v>
      </c>
      <c r="K46" s="35">
        <v>2012</v>
      </c>
    </row>
    <row r="47" spans="1:11" ht="21.75" hidden="1" customHeight="1">
      <c r="A47" s="188"/>
      <c r="B47" s="191"/>
      <c r="C47" s="33" t="s">
        <v>91</v>
      </c>
      <c r="D47" s="34"/>
      <c r="E47" s="34">
        <v>252.7</v>
      </c>
      <c r="F47" s="34" t="s">
        <v>22</v>
      </c>
      <c r="G47" s="34">
        <v>252.7</v>
      </c>
      <c r="H47" s="34" t="s">
        <v>22</v>
      </c>
      <c r="I47" s="34" t="s">
        <v>22</v>
      </c>
      <c r="J47" s="34" t="s">
        <v>22</v>
      </c>
      <c r="K47" s="35">
        <v>2012</v>
      </c>
    </row>
    <row r="48" spans="1:11" hidden="1">
      <c r="A48" s="188"/>
      <c r="B48" s="191"/>
      <c r="C48" s="33" t="s">
        <v>42</v>
      </c>
      <c r="D48" s="34"/>
      <c r="E48" s="34">
        <v>200</v>
      </c>
      <c r="F48" s="34" t="s">
        <v>22</v>
      </c>
      <c r="G48" s="34">
        <v>200</v>
      </c>
      <c r="H48" s="34" t="s">
        <v>22</v>
      </c>
      <c r="I48" s="34" t="s">
        <v>22</v>
      </c>
      <c r="J48" s="34" t="s">
        <v>22</v>
      </c>
      <c r="K48" s="35">
        <v>2012</v>
      </c>
    </row>
    <row r="49" spans="1:11" ht="31.5" hidden="1">
      <c r="A49" s="188"/>
      <c r="B49" s="191"/>
      <c r="C49" s="33" t="s">
        <v>92</v>
      </c>
      <c r="D49" s="34" t="s">
        <v>93</v>
      </c>
      <c r="E49" s="34">
        <v>2000</v>
      </c>
      <c r="F49" s="34" t="s">
        <v>22</v>
      </c>
      <c r="G49" s="34">
        <v>500</v>
      </c>
      <c r="H49" s="34">
        <v>500</v>
      </c>
      <c r="I49" s="34">
        <v>500</v>
      </c>
      <c r="J49" s="34">
        <v>500</v>
      </c>
      <c r="K49" s="35" t="s">
        <v>94</v>
      </c>
    </row>
    <row r="50" spans="1:11" ht="31.5" hidden="1">
      <c r="A50" s="188"/>
      <c r="B50" s="191"/>
      <c r="C50" s="33" t="s">
        <v>95</v>
      </c>
      <c r="D50" s="34" t="s">
        <v>93</v>
      </c>
      <c r="E50" s="34">
        <v>185</v>
      </c>
      <c r="F50" s="34">
        <v>75</v>
      </c>
      <c r="G50" s="34"/>
      <c r="H50" s="34">
        <v>30</v>
      </c>
      <c r="I50" s="34">
        <v>30</v>
      </c>
      <c r="J50" s="34">
        <v>30</v>
      </c>
      <c r="K50" s="35" t="s">
        <v>96</v>
      </c>
    </row>
    <row r="51" spans="1:11" ht="31.5" hidden="1">
      <c r="A51" s="188"/>
      <c r="B51" s="191"/>
      <c r="C51" s="33" t="s">
        <v>97</v>
      </c>
      <c r="D51" s="7" t="s">
        <v>88</v>
      </c>
      <c r="E51" s="34">
        <v>310</v>
      </c>
      <c r="F51" s="34"/>
      <c r="G51" s="34">
        <v>310</v>
      </c>
      <c r="H51" s="34"/>
      <c r="I51" s="34"/>
      <c r="J51" s="34"/>
      <c r="K51" s="35">
        <v>2012</v>
      </c>
    </row>
    <row r="52" spans="1:11" ht="32.25" hidden="1" thickBot="1">
      <c r="A52" s="189"/>
      <c r="B52" s="192"/>
      <c r="C52" s="36" t="s">
        <v>98</v>
      </c>
      <c r="D52" s="8" t="s">
        <v>88</v>
      </c>
      <c r="E52" s="37">
        <v>343</v>
      </c>
      <c r="F52" s="37"/>
      <c r="G52" s="37">
        <v>343</v>
      </c>
      <c r="H52" s="37"/>
      <c r="I52" s="37"/>
      <c r="J52" s="37"/>
      <c r="K52" s="38">
        <v>2012</v>
      </c>
    </row>
    <row r="53" spans="1:11" ht="111" hidden="1" thickBot="1">
      <c r="A53" s="26" t="s">
        <v>99</v>
      </c>
      <c r="B53" s="25" t="s">
        <v>100</v>
      </c>
      <c r="C53" s="25" t="s">
        <v>101</v>
      </c>
      <c r="D53" s="8" t="s">
        <v>102</v>
      </c>
      <c r="E53" s="8">
        <v>1052.7</v>
      </c>
      <c r="F53" s="8" t="s">
        <v>22</v>
      </c>
      <c r="G53" s="8">
        <v>401.48</v>
      </c>
      <c r="H53" s="8">
        <v>296.14</v>
      </c>
      <c r="I53" s="8">
        <v>355.08</v>
      </c>
      <c r="J53" s="8" t="s">
        <v>22</v>
      </c>
      <c r="K53" s="26" t="s">
        <v>103</v>
      </c>
    </row>
    <row r="54" spans="1:11" ht="79.5" hidden="1" thickBot="1">
      <c r="A54" s="26" t="s">
        <v>104</v>
      </c>
      <c r="B54" s="25" t="s">
        <v>105</v>
      </c>
      <c r="C54" s="25" t="s">
        <v>106</v>
      </c>
      <c r="D54" s="8" t="s">
        <v>102</v>
      </c>
      <c r="E54" s="8">
        <v>3711.59</v>
      </c>
      <c r="F54" s="8" t="s">
        <v>22</v>
      </c>
      <c r="G54" s="8">
        <v>3711.59</v>
      </c>
      <c r="H54" s="8" t="s">
        <v>22</v>
      </c>
      <c r="I54" s="8" t="s">
        <v>22</v>
      </c>
      <c r="J54" s="8" t="s">
        <v>22</v>
      </c>
      <c r="K54" s="26">
        <v>2012</v>
      </c>
    </row>
    <row r="55" spans="1:11" ht="79.5" hidden="1" thickBot="1">
      <c r="A55" s="26" t="s">
        <v>107</v>
      </c>
      <c r="B55" s="25" t="s">
        <v>108</v>
      </c>
      <c r="C55" s="25" t="s">
        <v>109</v>
      </c>
      <c r="D55" s="8" t="s">
        <v>102</v>
      </c>
      <c r="E55" s="8">
        <v>650</v>
      </c>
      <c r="F55" s="8" t="s">
        <v>22</v>
      </c>
      <c r="G55" s="8">
        <v>650</v>
      </c>
      <c r="H55" s="8" t="s">
        <v>22</v>
      </c>
      <c r="I55" s="8" t="s">
        <v>22</v>
      </c>
      <c r="J55" s="8" t="s">
        <v>22</v>
      </c>
      <c r="K55" s="26">
        <v>2012</v>
      </c>
    </row>
    <row r="56" spans="1:11" ht="31.5" hidden="1">
      <c r="A56" s="177" t="s">
        <v>110</v>
      </c>
      <c r="B56" s="180" t="s">
        <v>111</v>
      </c>
      <c r="C56" s="180" t="s">
        <v>91</v>
      </c>
      <c r="D56" s="19" t="s">
        <v>112</v>
      </c>
      <c r="E56" s="19">
        <v>400</v>
      </c>
      <c r="F56" s="19">
        <v>400</v>
      </c>
      <c r="G56" s="19" t="s">
        <v>22</v>
      </c>
      <c r="H56" s="19" t="s">
        <v>22</v>
      </c>
      <c r="I56" s="19" t="s">
        <v>22</v>
      </c>
      <c r="J56" s="19" t="s">
        <v>22</v>
      </c>
      <c r="K56" s="20" t="s">
        <v>113</v>
      </c>
    </row>
    <row r="57" spans="1:11" ht="19.5" hidden="1" thickBot="1">
      <c r="A57" s="179"/>
      <c r="B57" s="181"/>
      <c r="C57" s="181"/>
      <c r="D57" s="8" t="s">
        <v>31</v>
      </c>
      <c r="E57" s="8">
        <v>500</v>
      </c>
      <c r="F57" s="8" t="s">
        <v>22</v>
      </c>
      <c r="G57" s="8">
        <v>500</v>
      </c>
      <c r="H57" s="8" t="s">
        <v>22</v>
      </c>
      <c r="I57" s="8" t="s">
        <v>22</v>
      </c>
      <c r="J57" s="8" t="s">
        <v>22</v>
      </c>
      <c r="K57" s="23"/>
    </row>
    <row r="58" spans="1:11" ht="48" hidden="1" thickBot="1">
      <c r="A58" s="26" t="s">
        <v>114</v>
      </c>
      <c r="B58" s="25" t="s">
        <v>115</v>
      </c>
      <c r="C58" s="25" t="s">
        <v>61</v>
      </c>
      <c r="D58" s="39" t="s">
        <v>116</v>
      </c>
      <c r="E58" s="8">
        <v>8100</v>
      </c>
      <c r="F58" s="8" t="s">
        <v>22</v>
      </c>
      <c r="G58" s="8">
        <v>8100</v>
      </c>
      <c r="H58" s="8" t="s">
        <v>22</v>
      </c>
      <c r="I58" s="8" t="s">
        <v>22</v>
      </c>
      <c r="J58" s="8" t="s">
        <v>22</v>
      </c>
      <c r="K58" s="26" t="s">
        <v>117</v>
      </c>
    </row>
    <row r="59" spans="1:11" ht="32.25" hidden="1" thickBot="1">
      <c r="A59" s="26" t="s">
        <v>118</v>
      </c>
      <c r="B59" s="25" t="s">
        <v>119</v>
      </c>
      <c r="C59" s="25" t="s">
        <v>61</v>
      </c>
      <c r="D59" s="39" t="s">
        <v>116</v>
      </c>
      <c r="E59" s="8">
        <v>2500</v>
      </c>
      <c r="F59" s="8" t="s">
        <v>22</v>
      </c>
      <c r="G59" s="8">
        <v>2500</v>
      </c>
      <c r="H59" s="8" t="s">
        <v>22</v>
      </c>
      <c r="I59" s="8" t="s">
        <v>22</v>
      </c>
      <c r="J59" s="8" t="s">
        <v>22</v>
      </c>
      <c r="K59" s="26" t="s">
        <v>120</v>
      </c>
    </row>
    <row r="60" spans="1:11" ht="87.75" hidden="1" customHeight="1" thickBot="1">
      <c r="A60" s="38" t="s">
        <v>121</v>
      </c>
      <c r="B60" s="36" t="s">
        <v>122</v>
      </c>
      <c r="C60" s="36" t="s">
        <v>91</v>
      </c>
      <c r="D60" s="36" t="s">
        <v>31</v>
      </c>
      <c r="E60" s="37">
        <v>5500</v>
      </c>
      <c r="F60" s="37" t="s">
        <v>22</v>
      </c>
      <c r="G60" s="37">
        <v>5500</v>
      </c>
      <c r="H60" s="37" t="s">
        <v>22</v>
      </c>
      <c r="I60" s="37" t="s">
        <v>22</v>
      </c>
      <c r="J60" s="37" t="s">
        <v>22</v>
      </c>
      <c r="K60" s="38" t="s">
        <v>120</v>
      </c>
    </row>
    <row r="61" spans="1:11" hidden="1">
      <c r="A61" s="177"/>
      <c r="B61" s="184" t="s">
        <v>123</v>
      </c>
      <c r="C61" s="180"/>
      <c r="D61" s="177"/>
      <c r="E61" s="177"/>
      <c r="F61" s="177"/>
      <c r="G61" s="177"/>
      <c r="H61" s="177"/>
      <c r="I61" s="177"/>
      <c r="J61" s="177"/>
      <c r="K61" s="177"/>
    </row>
    <row r="62" spans="1:11" ht="19.5" hidden="1" thickBot="1">
      <c r="A62" s="179"/>
      <c r="B62" s="185"/>
      <c r="C62" s="181"/>
      <c r="D62" s="179"/>
      <c r="E62" s="179"/>
      <c r="F62" s="179"/>
      <c r="G62" s="179"/>
      <c r="H62" s="179"/>
      <c r="I62" s="179"/>
      <c r="J62" s="179"/>
      <c r="K62" s="178"/>
    </row>
    <row r="63" spans="1:11" ht="120" customHeight="1">
      <c r="A63" s="177" t="s">
        <v>124</v>
      </c>
      <c r="B63" s="180" t="s">
        <v>125</v>
      </c>
      <c r="C63" s="180" t="s">
        <v>126</v>
      </c>
      <c r="D63" s="177" t="s">
        <v>67</v>
      </c>
      <c r="E63" s="177">
        <v>2.4</v>
      </c>
      <c r="F63" s="177">
        <v>0.4</v>
      </c>
      <c r="G63" s="177">
        <v>0.5</v>
      </c>
      <c r="H63" s="177">
        <v>0.5</v>
      </c>
      <c r="I63" s="177">
        <v>0.5</v>
      </c>
      <c r="J63" s="177">
        <v>0.5</v>
      </c>
      <c r="K63" s="177" t="s">
        <v>23</v>
      </c>
    </row>
    <row r="64" spans="1:11" hidden="1">
      <c r="A64" s="182"/>
      <c r="B64" s="186"/>
      <c r="C64" s="186"/>
      <c r="D64" s="182"/>
      <c r="E64" s="182"/>
      <c r="F64" s="182"/>
      <c r="G64" s="182"/>
      <c r="H64" s="182"/>
      <c r="I64" s="182"/>
      <c r="J64" s="182"/>
      <c r="K64" s="183"/>
    </row>
    <row r="65" spans="1:11" ht="19.5" hidden="1" thickBot="1">
      <c r="A65" s="179"/>
      <c r="B65" s="181"/>
      <c r="C65" s="181"/>
      <c r="D65" s="179"/>
      <c r="E65" s="179"/>
      <c r="F65" s="179"/>
      <c r="G65" s="179"/>
      <c r="H65" s="179"/>
      <c r="I65" s="179"/>
      <c r="J65" s="179"/>
      <c r="K65" s="178"/>
    </row>
    <row r="66" spans="1:11" hidden="1">
      <c r="A66" s="177"/>
      <c r="B66" s="184" t="s">
        <v>127</v>
      </c>
      <c r="C66" s="180"/>
      <c r="D66" s="177"/>
      <c r="E66" s="177"/>
      <c r="F66" s="177"/>
      <c r="G66" s="177"/>
      <c r="H66" s="177"/>
      <c r="I66" s="177"/>
      <c r="J66" s="177"/>
      <c r="K66" s="177"/>
    </row>
    <row r="67" spans="1:11" ht="19.5" hidden="1" thickBot="1">
      <c r="A67" s="179"/>
      <c r="B67" s="185"/>
      <c r="C67" s="181"/>
      <c r="D67" s="179"/>
      <c r="E67" s="179"/>
      <c r="F67" s="179"/>
      <c r="G67" s="179"/>
      <c r="H67" s="179"/>
      <c r="I67" s="179"/>
      <c r="J67" s="179"/>
      <c r="K67" s="178"/>
    </row>
    <row r="68" spans="1:11" hidden="1">
      <c r="A68" s="177" t="s">
        <v>128</v>
      </c>
      <c r="B68" s="180" t="s">
        <v>129</v>
      </c>
      <c r="C68" s="180" t="s">
        <v>61</v>
      </c>
      <c r="D68" s="180" t="s">
        <v>39</v>
      </c>
      <c r="E68" s="177">
        <v>100</v>
      </c>
      <c r="F68" s="177" t="s">
        <v>22</v>
      </c>
      <c r="G68" s="177">
        <v>50</v>
      </c>
      <c r="H68" s="177" t="s">
        <v>22</v>
      </c>
      <c r="I68" s="177">
        <v>50</v>
      </c>
      <c r="J68" s="177" t="s">
        <v>22</v>
      </c>
      <c r="K68" s="9">
        <v>2012</v>
      </c>
    </row>
    <row r="69" spans="1:11" ht="19.5" hidden="1" thickBot="1">
      <c r="A69" s="179"/>
      <c r="B69" s="181"/>
      <c r="C69" s="181"/>
      <c r="D69" s="181"/>
      <c r="E69" s="179"/>
      <c r="F69" s="179"/>
      <c r="G69" s="179"/>
      <c r="H69" s="179"/>
      <c r="I69" s="179"/>
      <c r="J69" s="179"/>
      <c r="K69" s="26" t="s">
        <v>130</v>
      </c>
    </row>
    <row r="70" spans="1:11" hidden="1">
      <c r="A70" s="177" t="s">
        <v>131</v>
      </c>
      <c r="B70" s="180" t="s">
        <v>132</v>
      </c>
      <c r="C70" s="180" t="s">
        <v>133</v>
      </c>
      <c r="D70" s="177" t="s">
        <v>21</v>
      </c>
      <c r="E70" s="177">
        <v>40</v>
      </c>
      <c r="F70" s="177" t="s">
        <v>22</v>
      </c>
      <c r="G70" s="177">
        <v>10</v>
      </c>
      <c r="H70" s="177">
        <v>10</v>
      </c>
      <c r="I70" s="177">
        <v>10</v>
      </c>
      <c r="J70" s="177">
        <v>10</v>
      </c>
      <c r="K70" s="177" t="s">
        <v>134</v>
      </c>
    </row>
    <row r="71" spans="1:11" ht="19.5" hidden="1" thickBot="1">
      <c r="A71" s="179"/>
      <c r="B71" s="181"/>
      <c r="C71" s="181"/>
      <c r="D71" s="179"/>
      <c r="E71" s="179"/>
      <c r="F71" s="179"/>
      <c r="G71" s="179"/>
      <c r="H71" s="179"/>
      <c r="I71" s="179"/>
      <c r="J71" s="179"/>
      <c r="K71" s="178"/>
    </row>
    <row r="72" spans="1:11">
      <c r="A72" s="40"/>
      <c r="B72" s="41"/>
      <c r="C72" s="41"/>
      <c r="D72" s="40"/>
      <c r="E72" s="40"/>
      <c r="F72" s="40"/>
      <c r="G72" s="40"/>
      <c r="H72" s="40"/>
      <c r="I72" s="40"/>
      <c r="J72" s="40"/>
      <c r="K72" s="40"/>
    </row>
    <row r="73" spans="1:11">
      <c r="A73" s="3"/>
    </row>
  </sheetData>
  <autoFilter ref="A13:K71">
    <filterColumn colId="3">
      <filters>
        <filter val="Местный бюджет"/>
      </filters>
    </filterColumn>
  </autoFilter>
  <mergeCells count="86">
    <mergeCell ref="E9:J9"/>
    <mergeCell ref="K9:K12"/>
    <mergeCell ref="A10:A12"/>
    <mergeCell ref="B10:B12"/>
    <mergeCell ref="C10:C12"/>
    <mergeCell ref="D10:D12"/>
    <mergeCell ref="E10:E12"/>
    <mergeCell ref="F10:J10"/>
    <mergeCell ref="A16:A19"/>
    <mergeCell ref="C16:C19"/>
    <mergeCell ref="A22:A26"/>
    <mergeCell ref="C22:C26"/>
    <mergeCell ref="A28:A29"/>
    <mergeCell ref="B28:B29"/>
    <mergeCell ref="C28:C29"/>
    <mergeCell ref="H41:H43"/>
    <mergeCell ref="I41:I43"/>
    <mergeCell ref="J41:J43"/>
    <mergeCell ref="K41:K43"/>
    <mergeCell ref="A32:A33"/>
    <mergeCell ref="B32:B33"/>
    <mergeCell ref="A41:A43"/>
    <mergeCell ref="C41:C43"/>
    <mergeCell ref="D41:D43"/>
    <mergeCell ref="E41:E43"/>
    <mergeCell ref="A61:A62"/>
    <mergeCell ref="B61:B62"/>
    <mergeCell ref="C61:C62"/>
    <mergeCell ref="F41:F43"/>
    <mergeCell ref="G41:G43"/>
    <mergeCell ref="A44:A52"/>
    <mergeCell ref="B44:B52"/>
    <mergeCell ref="A56:A57"/>
    <mergeCell ref="B56:B57"/>
    <mergeCell ref="C56:C57"/>
    <mergeCell ref="J61:J62"/>
    <mergeCell ref="K61:K62"/>
    <mergeCell ref="A63:A65"/>
    <mergeCell ref="B63:B65"/>
    <mergeCell ref="C63:C65"/>
    <mergeCell ref="D63:D65"/>
    <mergeCell ref="E63:E65"/>
    <mergeCell ref="F63:F65"/>
    <mergeCell ref="G63:G65"/>
    <mergeCell ref="H63:H65"/>
    <mergeCell ref="D61:D62"/>
    <mergeCell ref="E61:E62"/>
    <mergeCell ref="F61:F62"/>
    <mergeCell ref="G61:G62"/>
    <mergeCell ref="H61:H62"/>
    <mergeCell ref="I61:I62"/>
    <mergeCell ref="I63:I65"/>
    <mergeCell ref="J63:J65"/>
    <mergeCell ref="K63:K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70:A71"/>
    <mergeCell ref="B70:B71"/>
    <mergeCell ref="C70:C71"/>
    <mergeCell ref="D70:D71"/>
    <mergeCell ref="E70:E71"/>
    <mergeCell ref="K70:K71"/>
    <mergeCell ref="F70:F71"/>
    <mergeCell ref="G70:G71"/>
    <mergeCell ref="H70:H71"/>
    <mergeCell ref="I70:I71"/>
    <mergeCell ref="J70:J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3"/>
  <sheetViews>
    <sheetView topLeftCell="A5" workbookViewId="0">
      <selection activeCell="B11" sqref="B11"/>
    </sheetView>
  </sheetViews>
  <sheetFormatPr defaultRowHeight="18.75"/>
  <cols>
    <col min="2" max="2" width="41.21875" customWidth="1"/>
    <col min="3" max="4" width="9.5546875" customWidth="1"/>
    <col min="5" max="5" width="26.77734375" customWidth="1"/>
    <col min="6" max="6" width="14.44140625" customWidth="1"/>
    <col min="7" max="7" width="17.33203125" customWidth="1"/>
    <col min="8" max="8" width="12.88671875" customWidth="1"/>
  </cols>
  <sheetData>
    <row r="1" spans="1:8">
      <c r="A1" s="171" t="s">
        <v>137</v>
      </c>
      <c r="B1" s="171"/>
      <c r="C1" s="171"/>
      <c r="D1" s="171"/>
      <c r="E1" s="171"/>
      <c r="F1" s="171"/>
      <c r="G1" s="171"/>
      <c r="H1" s="171"/>
    </row>
    <row r="3" spans="1:8">
      <c r="H3" t="s">
        <v>138</v>
      </c>
    </row>
    <row r="4" spans="1:8">
      <c r="A4" s="172" t="s">
        <v>0</v>
      </c>
      <c r="B4" s="172" t="s">
        <v>135</v>
      </c>
      <c r="C4" s="172" t="s">
        <v>136</v>
      </c>
      <c r="D4" s="172" t="s">
        <v>155</v>
      </c>
      <c r="E4" s="172" t="s">
        <v>146</v>
      </c>
      <c r="F4" s="172" t="s">
        <v>139</v>
      </c>
      <c r="G4" s="172"/>
      <c r="H4" s="172"/>
    </row>
    <row r="5" spans="1:8">
      <c r="A5" s="172"/>
      <c r="B5" s="172"/>
      <c r="C5" s="172"/>
      <c r="D5" s="172"/>
      <c r="E5" s="172"/>
      <c r="F5" s="173" t="s">
        <v>140</v>
      </c>
      <c r="G5" s="173" t="s">
        <v>141</v>
      </c>
      <c r="H5" s="173" t="s">
        <v>142</v>
      </c>
    </row>
    <row r="6" spans="1:8">
      <c r="A6" s="172"/>
      <c r="B6" s="172"/>
      <c r="C6" s="172"/>
      <c r="D6" s="172"/>
      <c r="E6" s="172"/>
      <c r="F6" s="174"/>
      <c r="G6" s="174"/>
      <c r="H6" s="174"/>
    </row>
    <row r="7" spans="1:8">
      <c r="A7" s="172"/>
      <c r="B7" s="172"/>
      <c r="C7" s="172"/>
      <c r="D7" s="172"/>
      <c r="E7" s="172"/>
      <c r="F7" s="175"/>
      <c r="G7" s="175"/>
      <c r="H7" s="175"/>
    </row>
    <row r="8" spans="1:8" ht="75">
      <c r="A8" s="42">
        <v>1</v>
      </c>
      <c r="B8" s="43" t="s">
        <v>145</v>
      </c>
      <c r="C8" s="46" t="s">
        <v>159</v>
      </c>
      <c r="D8" s="46" t="s">
        <v>169</v>
      </c>
      <c r="E8" s="44" t="s">
        <v>147</v>
      </c>
      <c r="F8" s="45">
        <v>1455357.36</v>
      </c>
      <c r="G8" s="45">
        <v>1455357.36</v>
      </c>
      <c r="H8" s="45">
        <f t="shared" ref="H8:H12" si="0">F8-G8</f>
        <v>0</v>
      </c>
    </row>
    <row r="9" spans="1:8" ht="75">
      <c r="A9" s="42">
        <v>2</v>
      </c>
      <c r="B9" s="43" t="s">
        <v>145</v>
      </c>
      <c r="C9" s="46" t="s">
        <v>159</v>
      </c>
      <c r="D9" s="46" t="s">
        <v>169</v>
      </c>
      <c r="E9" s="44" t="s">
        <v>171</v>
      </c>
      <c r="F9" s="45">
        <v>99757</v>
      </c>
      <c r="G9" s="45">
        <v>99757</v>
      </c>
      <c r="H9" s="45">
        <f t="shared" si="0"/>
        <v>0</v>
      </c>
    </row>
    <row r="10" spans="1:8" ht="75">
      <c r="A10" s="42">
        <v>3</v>
      </c>
      <c r="B10" s="43" t="s">
        <v>145</v>
      </c>
      <c r="C10" s="46" t="s">
        <v>159</v>
      </c>
      <c r="D10" s="46" t="s">
        <v>169</v>
      </c>
      <c r="E10" s="44" t="s">
        <v>172</v>
      </c>
      <c r="F10" s="45">
        <v>99700</v>
      </c>
      <c r="G10" s="45">
        <v>99700</v>
      </c>
      <c r="H10" s="45">
        <f t="shared" si="0"/>
        <v>0</v>
      </c>
    </row>
    <row r="11" spans="1:8" ht="75">
      <c r="A11" s="42">
        <v>4</v>
      </c>
      <c r="B11" s="43" t="s">
        <v>145</v>
      </c>
      <c r="C11" s="46" t="s">
        <v>159</v>
      </c>
      <c r="D11" s="46" t="s">
        <v>169</v>
      </c>
      <c r="E11" s="44" t="s">
        <v>292</v>
      </c>
      <c r="F11" s="45">
        <v>487410</v>
      </c>
      <c r="G11" s="45">
        <v>487410</v>
      </c>
      <c r="H11" s="45">
        <f t="shared" si="0"/>
        <v>0</v>
      </c>
    </row>
    <row r="12" spans="1:8" ht="56.25">
      <c r="A12" s="42">
        <v>5</v>
      </c>
      <c r="B12" s="43" t="s">
        <v>153</v>
      </c>
      <c r="C12" s="46" t="s">
        <v>159</v>
      </c>
      <c r="D12" s="46" t="s">
        <v>169</v>
      </c>
      <c r="E12" s="44"/>
      <c r="F12" s="45"/>
      <c r="G12" s="45"/>
      <c r="H12" s="45">
        <f t="shared" si="0"/>
        <v>0</v>
      </c>
    </row>
    <row r="13" spans="1:8">
      <c r="A13" s="42"/>
      <c r="B13" s="43" t="s">
        <v>1</v>
      </c>
      <c r="C13" s="43"/>
      <c r="D13" s="43"/>
      <c r="E13" s="43"/>
      <c r="F13" s="45">
        <f>SUM(F8:F12)</f>
        <v>2142224.3600000003</v>
      </c>
      <c r="G13" s="45">
        <f>SUM(G8:G12)</f>
        <v>2142224.3600000003</v>
      </c>
      <c r="H13" s="45">
        <f>SUM(H8:H12)</f>
        <v>0</v>
      </c>
    </row>
  </sheetData>
  <mergeCells count="10">
    <mergeCell ref="A1:H1"/>
    <mergeCell ref="A4:A7"/>
    <mergeCell ref="B4:B7"/>
    <mergeCell ref="C4:C7"/>
    <mergeCell ref="D4:D7"/>
    <mergeCell ref="E4:E7"/>
    <mergeCell ref="F4:H4"/>
    <mergeCell ref="F5:F7"/>
    <mergeCell ref="G5:G7"/>
    <mergeCell ref="H5:H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topLeftCell="B13" workbookViewId="0">
      <selection activeCell="F18" sqref="F18:G18"/>
    </sheetView>
  </sheetViews>
  <sheetFormatPr defaultRowHeight="18.75"/>
  <cols>
    <col min="2" max="2" width="41.21875" customWidth="1"/>
    <col min="3" max="4" width="9.5546875" customWidth="1"/>
    <col min="5" max="5" width="26.77734375" customWidth="1"/>
    <col min="6" max="6" width="14.44140625" customWidth="1"/>
    <col min="7" max="7" width="17.33203125" customWidth="1"/>
    <col min="8" max="8" width="12.88671875" customWidth="1"/>
  </cols>
  <sheetData>
    <row r="1" spans="1:8">
      <c r="A1" s="171" t="s">
        <v>137</v>
      </c>
      <c r="B1" s="171"/>
      <c r="C1" s="171"/>
      <c r="D1" s="171"/>
      <c r="E1" s="171"/>
      <c r="F1" s="171"/>
      <c r="G1" s="171"/>
      <c r="H1" s="171"/>
    </row>
    <row r="3" spans="1:8">
      <c r="H3" t="s">
        <v>138</v>
      </c>
    </row>
    <row r="4" spans="1:8">
      <c r="A4" s="172" t="s">
        <v>0</v>
      </c>
      <c r="B4" s="172" t="s">
        <v>135</v>
      </c>
      <c r="C4" s="172" t="s">
        <v>136</v>
      </c>
      <c r="D4" s="172" t="s">
        <v>155</v>
      </c>
      <c r="E4" s="172" t="s">
        <v>146</v>
      </c>
      <c r="F4" s="172" t="s">
        <v>139</v>
      </c>
      <c r="G4" s="172"/>
      <c r="H4" s="172"/>
    </row>
    <row r="5" spans="1:8">
      <c r="A5" s="172"/>
      <c r="B5" s="172"/>
      <c r="C5" s="172"/>
      <c r="D5" s="172"/>
      <c r="E5" s="172"/>
      <c r="F5" s="173" t="s">
        <v>140</v>
      </c>
      <c r="G5" s="173" t="s">
        <v>141</v>
      </c>
      <c r="H5" s="173" t="s">
        <v>142</v>
      </c>
    </row>
    <row r="6" spans="1:8">
      <c r="A6" s="172"/>
      <c r="B6" s="172"/>
      <c r="C6" s="172"/>
      <c r="D6" s="172"/>
      <c r="E6" s="172"/>
      <c r="F6" s="174"/>
      <c r="G6" s="174"/>
      <c r="H6" s="174"/>
    </row>
    <row r="7" spans="1:8">
      <c r="A7" s="172"/>
      <c r="B7" s="172"/>
      <c r="C7" s="172"/>
      <c r="D7" s="172"/>
      <c r="E7" s="172"/>
      <c r="F7" s="175"/>
      <c r="G7" s="175"/>
      <c r="H7" s="175"/>
    </row>
    <row r="8" spans="1:8" ht="56.25">
      <c r="A8" s="42">
        <v>1</v>
      </c>
      <c r="B8" s="43" t="s">
        <v>148</v>
      </c>
      <c r="C8" s="46" t="s">
        <v>160</v>
      </c>
      <c r="D8" s="46" t="s">
        <v>170</v>
      </c>
      <c r="E8" s="44" t="s">
        <v>174</v>
      </c>
      <c r="F8" s="45">
        <v>9200000</v>
      </c>
      <c r="G8" s="45">
        <v>9200000</v>
      </c>
      <c r="H8" s="45">
        <f t="shared" ref="H8:H20" si="0">F8-G8</f>
        <v>0</v>
      </c>
    </row>
    <row r="9" spans="1:8" ht="56.25">
      <c r="A9" s="42">
        <v>2</v>
      </c>
      <c r="B9" s="43" t="s">
        <v>148</v>
      </c>
      <c r="C9" s="46" t="s">
        <v>160</v>
      </c>
      <c r="D9" s="46" t="s">
        <v>170</v>
      </c>
      <c r="E9" s="44" t="s">
        <v>175</v>
      </c>
      <c r="F9" s="45">
        <v>99995</v>
      </c>
      <c r="G9" s="45">
        <v>99995</v>
      </c>
      <c r="H9" s="45">
        <f t="shared" si="0"/>
        <v>0</v>
      </c>
    </row>
    <row r="10" spans="1:8" ht="56.25">
      <c r="A10" s="42">
        <v>3</v>
      </c>
      <c r="B10" s="43" t="s">
        <v>148</v>
      </c>
      <c r="C10" s="46" t="s">
        <v>160</v>
      </c>
      <c r="D10" s="46" t="s">
        <v>170</v>
      </c>
      <c r="E10" s="44" t="s">
        <v>180</v>
      </c>
      <c r="F10" s="45">
        <v>7000000</v>
      </c>
      <c r="G10" s="45"/>
      <c r="H10" s="45">
        <f t="shared" si="0"/>
        <v>7000000</v>
      </c>
    </row>
    <row r="11" spans="1:8" ht="56.25">
      <c r="A11" s="42">
        <v>4</v>
      </c>
      <c r="B11" s="43" t="s">
        <v>148</v>
      </c>
      <c r="C11" s="46" t="s">
        <v>160</v>
      </c>
      <c r="D11" s="46" t="s">
        <v>170</v>
      </c>
      <c r="E11" s="44" t="s">
        <v>181</v>
      </c>
      <c r="F11" s="45">
        <v>870000</v>
      </c>
      <c r="G11" s="45"/>
      <c r="H11" s="45">
        <f t="shared" si="0"/>
        <v>870000</v>
      </c>
    </row>
    <row r="12" spans="1:8" ht="56.25">
      <c r="A12" s="42">
        <v>5</v>
      </c>
      <c r="B12" s="43" t="s">
        <v>148</v>
      </c>
      <c r="C12" s="46" t="s">
        <v>160</v>
      </c>
      <c r="D12" s="46" t="s">
        <v>170</v>
      </c>
      <c r="E12" s="44" t="s">
        <v>280</v>
      </c>
      <c r="F12" s="45">
        <v>56846</v>
      </c>
      <c r="G12" s="45">
        <v>56846</v>
      </c>
      <c r="H12" s="45">
        <f t="shared" si="0"/>
        <v>0</v>
      </c>
    </row>
    <row r="13" spans="1:8" ht="56.25">
      <c r="A13" s="42">
        <v>6</v>
      </c>
      <c r="B13" s="43" t="s">
        <v>148</v>
      </c>
      <c r="C13" s="46" t="s">
        <v>160</v>
      </c>
      <c r="D13" s="46" t="s">
        <v>170</v>
      </c>
      <c r="E13" s="44" t="s">
        <v>279</v>
      </c>
      <c r="F13" s="45">
        <v>137000</v>
      </c>
      <c r="G13" s="45">
        <v>137000</v>
      </c>
      <c r="H13" s="45">
        <f t="shared" ref="H13:H18" si="1">F13-G13</f>
        <v>0</v>
      </c>
    </row>
    <row r="14" spans="1:8" ht="56.25">
      <c r="A14" s="42">
        <v>7</v>
      </c>
      <c r="B14" s="43" t="s">
        <v>148</v>
      </c>
      <c r="C14" s="46" t="s">
        <v>160</v>
      </c>
      <c r="D14" s="46" t="s">
        <v>170</v>
      </c>
      <c r="E14" s="44" t="s">
        <v>510</v>
      </c>
      <c r="F14" s="45">
        <v>47022</v>
      </c>
      <c r="G14" s="45">
        <v>47022</v>
      </c>
      <c r="H14" s="45">
        <f t="shared" si="1"/>
        <v>0</v>
      </c>
    </row>
    <row r="15" spans="1:8" ht="56.25">
      <c r="A15" s="42">
        <v>8</v>
      </c>
      <c r="B15" s="43" t="s">
        <v>148</v>
      </c>
      <c r="C15" s="46" t="s">
        <v>160</v>
      </c>
      <c r="D15" s="46" t="s">
        <v>170</v>
      </c>
      <c r="E15" s="44"/>
      <c r="F15" s="45"/>
      <c r="G15" s="45"/>
      <c r="H15" s="45">
        <f t="shared" ref="H15:H17" si="2">F15-G15</f>
        <v>0</v>
      </c>
    </row>
    <row r="16" spans="1:8" ht="56.25">
      <c r="A16" s="42">
        <v>9</v>
      </c>
      <c r="B16" s="43" t="s">
        <v>148</v>
      </c>
      <c r="C16" s="46" t="s">
        <v>160</v>
      </c>
      <c r="D16" s="46" t="s">
        <v>170</v>
      </c>
      <c r="E16" s="44"/>
      <c r="F16" s="45"/>
      <c r="G16" s="45"/>
      <c r="H16" s="45">
        <f t="shared" si="2"/>
        <v>0</v>
      </c>
    </row>
    <row r="17" spans="1:8" ht="56.25">
      <c r="A17" s="42">
        <v>10</v>
      </c>
      <c r="B17" s="43" t="s">
        <v>148</v>
      </c>
      <c r="C17" s="46" t="s">
        <v>160</v>
      </c>
      <c r="D17" s="46" t="s">
        <v>170</v>
      </c>
      <c r="E17" s="44"/>
      <c r="F17" s="45"/>
      <c r="G17" s="45"/>
      <c r="H17" s="45">
        <f t="shared" si="2"/>
        <v>0</v>
      </c>
    </row>
    <row r="18" spans="1:8" ht="56.25">
      <c r="A18" s="42">
        <v>11</v>
      </c>
      <c r="B18" s="43" t="s">
        <v>148</v>
      </c>
      <c r="C18" s="46" t="s">
        <v>160</v>
      </c>
      <c r="D18" s="46" t="s">
        <v>1033</v>
      </c>
      <c r="E18" s="44"/>
      <c r="F18" s="45"/>
      <c r="G18" s="45"/>
      <c r="H18" s="45">
        <f t="shared" si="1"/>
        <v>0</v>
      </c>
    </row>
    <row r="19" spans="1:8" ht="56.25">
      <c r="A19" s="42">
        <v>12</v>
      </c>
      <c r="B19" s="43" t="s">
        <v>148</v>
      </c>
      <c r="C19" s="46" t="s">
        <v>160</v>
      </c>
      <c r="D19" s="46" t="s">
        <v>1031</v>
      </c>
      <c r="E19" s="44"/>
      <c r="F19" s="45">
        <v>170307600</v>
      </c>
      <c r="G19" s="45">
        <v>170307600</v>
      </c>
      <c r="H19" s="45">
        <f t="shared" ref="H19" si="3">F19-G19</f>
        <v>0</v>
      </c>
    </row>
    <row r="20" spans="1:8" ht="56.25">
      <c r="A20" s="42">
        <v>13</v>
      </c>
      <c r="B20" s="43" t="s">
        <v>148</v>
      </c>
      <c r="C20" s="46" t="s">
        <v>160</v>
      </c>
      <c r="D20" s="46" t="s">
        <v>1032</v>
      </c>
      <c r="E20" s="44"/>
      <c r="F20" s="45">
        <v>105302337</v>
      </c>
      <c r="G20" s="45">
        <v>105302337</v>
      </c>
      <c r="H20" s="45">
        <f t="shared" si="0"/>
        <v>0</v>
      </c>
    </row>
    <row r="21" spans="1:8">
      <c r="A21" s="42"/>
      <c r="B21" s="43" t="s">
        <v>1</v>
      </c>
      <c r="C21" s="43"/>
      <c r="D21" s="43"/>
      <c r="E21" s="43"/>
      <c r="F21" s="45">
        <f>SUM(F8:F20)</f>
        <v>293020800</v>
      </c>
      <c r="G21" s="45">
        <f>SUM(G8:G20)</f>
        <v>285150800</v>
      </c>
      <c r="H21" s="45">
        <f>SUM(H8:H20)</f>
        <v>7870000</v>
      </c>
    </row>
  </sheetData>
  <mergeCells count="10">
    <mergeCell ref="A1:H1"/>
    <mergeCell ref="A4:A7"/>
    <mergeCell ref="B4:B7"/>
    <mergeCell ref="C4:C7"/>
    <mergeCell ref="D4:D7"/>
    <mergeCell ref="E4:E7"/>
    <mergeCell ref="F4:H4"/>
    <mergeCell ref="F5:F7"/>
    <mergeCell ref="G5:G7"/>
    <mergeCell ref="H5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K243"/>
  <sheetViews>
    <sheetView workbookViewId="0">
      <pane xSplit="5" ySplit="5" topLeftCell="H6" activePane="bottomRight" state="frozen"/>
      <selection pane="topRight" activeCell="F1" sqref="F1"/>
      <selection pane="bottomLeft" activeCell="A12" sqref="A12"/>
      <selection pane="bottomRight" activeCell="I33" sqref="I33:I51"/>
    </sheetView>
  </sheetViews>
  <sheetFormatPr defaultRowHeight="18.75"/>
  <cols>
    <col min="1" max="1" width="4.6640625" customWidth="1"/>
    <col min="2" max="2" width="44.5546875" customWidth="1"/>
    <col min="3" max="3" width="22.5546875" customWidth="1"/>
    <col min="4" max="4" width="11.21875" customWidth="1"/>
    <col min="5" max="5" width="15.44140625" customWidth="1"/>
  </cols>
  <sheetData>
    <row r="1" spans="1:11">
      <c r="A1" s="197" t="s">
        <v>624</v>
      </c>
      <c r="B1" s="197"/>
      <c r="C1" s="197"/>
      <c r="D1" s="197"/>
      <c r="E1" s="197"/>
      <c r="F1" s="197"/>
      <c r="G1" s="197"/>
      <c r="H1" s="197"/>
      <c r="I1" s="197"/>
      <c r="J1" s="197"/>
      <c r="K1" s="51"/>
    </row>
    <row r="3" spans="1:11" ht="18.75" customHeight="1">
      <c r="A3" s="198" t="s">
        <v>0</v>
      </c>
      <c r="B3" s="198" t="s">
        <v>9</v>
      </c>
      <c r="C3" s="198" t="s">
        <v>294</v>
      </c>
      <c r="D3" s="198" t="s">
        <v>295</v>
      </c>
      <c r="E3" s="198" t="s">
        <v>296</v>
      </c>
      <c r="F3" s="198" t="s">
        <v>515</v>
      </c>
      <c r="G3" s="198"/>
      <c r="H3" s="198"/>
      <c r="I3" s="198"/>
      <c r="J3" s="198"/>
      <c r="K3" s="198"/>
    </row>
    <row r="4" spans="1:11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>
      <c r="A5" s="198"/>
      <c r="B5" s="198"/>
      <c r="C5" s="198"/>
      <c r="D5" s="198"/>
      <c r="E5" s="198"/>
      <c r="F5" s="52" t="s">
        <v>625</v>
      </c>
      <c r="G5" s="52" t="s">
        <v>626</v>
      </c>
      <c r="H5" s="52" t="s">
        <v>76</v>
      </c>
      <c r="I5" s="52" t="s">
        <v>298</v>
      </c>
      <c r="J5" s="52" t="s">
        <v>194</v>
      </c>
      <c r="K5" s="52" t="s">
        <v>299</v>
      </c>
    </row>
    <row r="6" spans="1:11" s="56" customFormat="1">
      <c r="A6" s="78"/>
      <c r="B6" s="78"/>
      <c r="C6" s="78"/>
      <c r="D6" s="78"/>
      <c r="E6" s="86" t="s">
        <v>1</v>
      </c>
      <c r="F6" s="62">
        <f t="shared" ref="F6:K6" si="0">SUBTOTAL(9,F15:F230)</f>
        <v>2593</v>
      </c>
      <c r="G6" s="62">
        <f t="shared" si="0"/>
        <v>3112</v>
      </c>
      <c r="H6" s="62">
        <f t="shared" si="0"/>
        <v>2799</v>
      </c>
      <c r="I6" s="62">
        <f t="shared" si="0"/>
        <v>5094</v>
      </c>
      <c r="J6" s="62">
        <f t="shared" si="0"/>
        <v>3220</v>
      </c>
      <c r="K6" s="62">
        <f t="shared" si="0"/>
        <v>16818</v>
      </c>
    </row>
    <row r="7" spans="1:11" s="56" customFormat="1">
      <c r="A7" s="53"/>
      <c r="B7" s="53"/>
      <c r="C7" s="53"/>
      <c r="D7" s="53"/>
      <c r="E7" s="79" t="s">
        <v>16</v>
      </c>
      <c r="F7" s="62"/>
      <c r="G7" s="62"/>
      <c r="H7" s="62"/>
      <c r="I7" s="62"/>
      <c r="J7" s="62"/>
      <c r="K7" s="62"/>
    </row>
    <row r="8" spans="1:11" s="56" customFormat="1" ht="30">
      <c r="A8" s="53"/>
      <c r="B8" s="53"/>
      <c r="C8" s="53"/>
      <c r="D8" s="53"/>
      <c r="E8" s="64" t="s">
        <v>665</v>
      </c>
      <c r="F8" s="55">
        <f t="shared" ref="F8:K12" si="1">SUMIF($E$15:$E$230,$E8,F$15:F$230)</f>
        <v>0</v>
      </c>
      <c r="G8" s="55">
        <f t="shared" si="1"/>
        <v>0</v>
      </c>
      <c r="H8" s="55">
        <f t="shared" si="1"/>
        <v>0</v>
      </c>
      <c r="I8" s="55">
        <f t="shared" si="1"/>
        <v>162000</v>
      </c>
      <c r="J8" s="55">
        <f t="shared" si="1"/>
        <v>0</v>
      </c>
      <c r="K8" s="55">
        <f t="shared" si="1"/>
        <v>162000</v>
      </c>
    </row>
    <row r="9" spans="1:11" s="56" customFormat="1" ht="30">
      <c r="A9" s="53"/>
      <c r="B9" s="53"/>
      <c r="C9" s="53"/>
      <c r="D9" s="53"/>
      <c r="E9" s="64" t="s">
        <v>729</v>
      </c>
      <c r="F9" s="55">
        <f t="shared" si="1"/>
        <v>150</v>
      </c>
      <c r="G9" s="55">
        <f t="shared" si="1"/>
        <v>130</v>
      </c>
      <c r="H9" s="55">
        <f t="shared" si="1"/>
        <v>127</v>
      </c>
      <c r="I9" s="55">
        <f t="shared" si="1"/>
        <v>130</v>
      </c>
      <c r="J9" s="55">
        <f t="shared" si="1"/>
        <v>175</v>
      </c>
      <c r="K9" s="55">
        <f t="shared" si="1"/>
        <v>712</v>
      </c>
    </row>
    <row r="10" spans="1:11" s="56" customFormat="1">
      <c r="A10" s="53"/>
      <c r="B10" s="53"/>
      <c r="C10" s="53"/>
      <c r="D10" s="53"/>
      <c r="E10" s="64" t="s">
        <v>363</v>
      </c>
      <c r="F10" s="55">
        <f t="shared" si="1"/>
        <v>28034</v>
      </c>
      <c r="G10" s="55">
        <f t="shared" si="1"/>
        <v>29205.699999999997</v>
      </c>
      <c r="H10" s="55">
        <f t="shared" si="1"/>
        <v>33074.5</v>
      </c>
      <c r="I10" s="55">
        <f t="shared" si="1"/>
        <v>36700.199999999997</v>
      </c>
      <c r="J10" s="55">
        <f t="shared" si="1"/>
        <v>34818.199999999997</v>
      </c>
      <c r="K10" s="55">
        <f t="shared" si="1"/>
        <v>161832.59999999992</v>
      </c>
    </row>
    <row r="11" spans="1:11" s="56" customFormat="1">
      <c r="A11" s="53"/>
      <c r="B11" s="53"/>
      <c r="C11" s="53"/>
      <c r="D11" s="53"/>
      <c r="E11" s="64" t="s">
        <v>977</v>
      </c>
      <c r="F11" s="55">
        <f t="shared" si="1"/>
        <v>349.3</v>
      </c>
      <c r="G11" s="55">
        <f t="shared" si="1"/>
        <v>271.3</v>
      </c>
      <c r="H11" s="55">
        <f t="shared" si="1"/>
        <v>389.3</v>
      </c>
      <c r="I11" s="55">
        <f t="shared" si="1"/>
        <v>400</v>
      </c>
      <c r="J11" s="55">
        <f t="shared" si="1"/>
        <v>420</v>
      </c>
      <c r="K11" s="55">
        <f t="shared" si="1"/>
        <v>1829.9</v>
      </c>
    </row>
    <row r="12" spans="1:11" s="56" customFormat="1" ht="30">
      <c r="A12" s="53"/>
      <c r="B12" s="53"/>
      <c r="C12" s="53"/>
      <c r="D12" s="53"/>
      <c r="E12" s="64" t="s">
        <v>753</v>
      </c>
      <c r="F12" s="55">
        <f t="shared" si="1"/>
        <v>0</v>
      </c>
      <c r="G12" s="55">
        <f t="shared" si="1"/>
        <v>0</v>
      </c>
      <c r="H12" s="55">
        <f t="shared" si="1"/>
        <v>0</v>
      </c>
      <c r="I12" s="55">
        <f t="shared" si="1"/>
        <v>100</v>
      </c>
      <c r="J12" s="55">
        <f t="shared" si="1"/>
        <v>110</v>
      </c>
      <c r="K12" s="55">
        <f t="shared" si="1"/>
        <v>210</v>
      </c>
    </row>
    <row r="13" spans="1:11" s="56" customFormat="1">
      <c r="A13" s="53"/>
      <c r="B13" s="53"/>
      <c r="C13" s="53"/>
      <c r="D13" s="53"/>
      <c r="E13" s="53"/>
      <c r="F13" s="55"/>
      <c r="G13" s="55"/>
      <c r="H13" s="55"/>
      <c r="I13" s="55"/>
      <c r="J13" s="55"/>
      <c r="K13" s="55"/>
    </row>
    <row r="14" spans="1:11" hidden="1">
      <c r="A14" s="57" t="s">
        <v>300</v>
      </c>
      <c r="B14" s="59" t="s">
        <v>627</v>
      </c>
      <c r="C14" s="59"/>
      <c r="D14" s="60"/>
      <c r="E14" s="61"/>
      <c r="F14" s="62"/>
      <c r="G14" s="62"/>
      <c r="H14" s="62"/>
      <c r="I14" s="62"/>
      <c r="J14" s="62"/>
      <c r="K14" s="62"/>
    </row>
    <row r="15" spans="1:11" s="56" customFormat="1" ht="45" hidden="1">
      <c r="A15" s="65" t="s">
        <v>18</v>
      </c>
      <c r="B15" s="65" t="s">
        <v>628</v>
      </c>
      <c r="C15" s="64" t="s">
        <v>629</v>
      </c>
      <c r="D15" s="64" t="s">
        <v>630</v>
      </c>
      <c r="E15" s="64" t="s">
        <v>22</v>
      </c>
      <c r="F15" s="55" t="s">
        <v>22</v>
      </c>
      <c r="G15" s="55" t="s">
        <v>22</v>
      </c>
      <c r="H15" s="55" t="s">
        <v>22</v>
      </c>
      <c r="I15" s="55" t="s">
        <v>22</v>
      </c>
      <c r="J15" s="55" t="s">
        <v>22</v>
      </c>
      <c r="K15" s="55" t="s">
        <v>22</v>
      </c>
    </row>
    <row r="16" spans="1:11" s="56" customFormat="1" ht="45" hidden="1">
      <c r="A16" s="65" t="s">
        <v>24</v>
      </c>
      <c r="B16" s="65" t="s">
        <v>631</v>
      </c>
      <c r="C16" s="64" t="s">
        <v>632</v>
      </c>
      <c r="D16" s="64" t="s">
        <v>633</v>
      </c>
      <c r="E16" s="64" t="s">
        <v>22</v>
      </c>
      <c r="F16" s="55" t="s">
        <v>22</v>
      </c>
      <c r="G16" s="55" t="s">
        <v>22</v>
      </c>
      <c r="H16" s="55" t="s">
        <v>22</v>
      </c>
      <c r="I16" s="55" t="s">
        <v>22</v>
      </c>
      <c r="J16" s="55" t="s">
        <v>22</v>
      </c>
      <c r="K16" s="55" t="s">
        <v>22</v>
      </c>
    </row>
    <row r="17" spans="1:11" s="56" customFormat="1" ht="45" hidden="1">
      <c r="A17" s="65" t="s">
        <v>27</v>
      </c>
      <c r="B17" s="65" t="s">
        <v>634</v>
      </c>
      <c r="C17" s="64" t="s">
        <v>635</v>
      </c>
      <c r="D17" s="64" t="s">
        <v>636</v>
      </c>
      <c r="E17" s="64" t="s">
        <v>22</v>
      </c>
      <c r="F17" s="55" t="s">
        <v>22</v>
      </c>
      <c r="G17" s="55" t="s">
        <v>22</v>
      </c>
      <c r="H17" s="55" t="s">
        <v>22</v>
      </c>
      <c r="I17" s="55" t="s">
        <v>22</v>
      </c>
      <c r="J17" s="55" t="s">
        <v>22</v>
      </c>
      <c r="K17" s="55" t="s">
        <v>22</v>
      </c>
    </row>
    <row r="18" spans="1:11" s="56" customFormat="1" ht="30" hidden="1">
      <c r="A18" s="65" t="s">
        <v>34</v>
      </c>
      <c r="B18" s="65" t="s">
        <v>637</v>
      </c>
      <c r="C18" s="64" t="s">
        <v>638</v>
      </c>
      <c r="D18" s="64" t="s">
        <v>317</v>
      </c>
      <c r="E18" s="64" t="s">
        <v>22</v>
      </c>
      <c r="F18" s="55" t="s">
        <v>22</v>
      </c>
      <c r="G18" s="55" t="s">
        <v>22</v>
      </c>
      <c r="H18" s="55" t="s">
        <v>22</v>
      </c>
      <c r="I18" s="55" t="s">
        <v>22</v>
      </c>
      <c r="J18" s="55" t="s">
        <v>22</v>
      </c>
      <c r="K18" s="55" t="s">
        <v>22</v>
      </c>
    </row>
    <row r="19" spans="1:11" s="56" customFormat="1" ht="45" hidden="1">
      <c r="A19" s="65" t="s">
        <v>37</v>
      </c>
      <c r="B19" s="65" t="s">
        <v>639</v>
      </c>
      <c r="C19" s="64" t="s">
        <v>640</v>
      </c>
      <c r="D19" s="64" t="s">
        <v>641</v>
      </c>
      <c r="E19" s="64" t="s">
        <v>22</v>
      </c>
      <c r="F19" s="55" t="s">
        <v>22</v>
      </c>
      <c r="G19" s="55" t="s">
        <v>22</v>
      </c>
      <c r="H19" s="55" t="s">
        <v>22</v>
      </c>
      <c r="I19" s="55" t="s">
        <v>22</v>
      </c>
      <c r="J19" s="55" t="s">
        <v>22</v>
      </c>
      <c r="K19" s="55" t="s">
        <v>22</v>
      </c>
    </row>
    <row r="20" spans="1:11" s="56" customFormat="1" hidden="1">
      <c r="A20" s="57" t="s">
        <v>358</v>
      </c>
      <c r="B20" s="59" t="s">
        <v>642</v>
      </c>
      <c r="C20" s="67"/>
      <c r="D20" s="67"/>
      <c r="E20" s="67"/>
      <c r="F20" s="68"/>
      <c r="G20" s="68"/>
      <c r="H20" s="68"/>
      <c r="I20" s="68"/>
      <c r="J20" s="68"/>
      <c r="K20" s="55"/>
    </row>
    <row r="21" spans="1:11" s="56" customFormat="1" ht="45" hidden="1">
      <c r="A21" s="65" t="s">
        <v>80</v>
      </c>
      <c r="B21" s="65" t="s">
        <v>643</v>
      </c>
      <c r="C21" s="64" t="s">
        <v>70</v>
      </c>
      <c r="D21" s="64" t="s">
        <v>317</v>
      </c>
      <c r="E21" s="64" t="s">
        <v>22</v>
      </c>
      <c r="F21" s="55" t="s">
        <v>22</v>
      </c>
      <c r="G21" s="55" t="s">
        <v>22</v>
      </c>
      <c r="H21" s="55" t="s">
        <v>22</v>
      </c>
      <c r="I21" s="55" t="s">
        <v>22</v>
      </c>
      <c r="J21" s="55" t="s">
        <v>22</v>
      </c>
      <c r="K21" s="55" t="s">
        <v>22</v>
      </c>
    </row>
    <row r="22" spans="1:11" s="56" customFormat="1" ht="60" hidden="1">
      <c r="A22" s="65" t="s">
        <v>644</v>
      </c>
      <c r="B22" s="65" t="s">
        <v>645</v>
      </c>
      <c r="C22" s="64" t="s">
        <v>646</v>
      </c>
      <c r="D22" s="64" t="s">
        <v>641</v>
      </c>
      <c r="E22" s="64" t="s">
        <v>22</v>
      </c>
      <c r="F22" s="55" t="s">
        <v>22</v>
      </c>
      <c r="G22" s="55" t="s">
        <v>22</v>
      </c>
      <c r="H22" s="55" t="s">
        <v>22</v>
      </c>
      <c r="I22" s="55" t="s">
        <v>22</v>
      </c>
      <c r="J22" s="55" t="s">
        <v>22</v>
      </c>
      <c r="K22" s="55" t="s">
        <v>22</v>
      </c>
    </row>
    <row r="23" spans="1:11" s="56" customFormat="1" ht="45" hidden="1">
      <c r="A23" s="65" t="s">
        <v>99</v>
      </c>
      <c r="B23" s="65" t="s">
        <v>647</v>
      </c>
      <c r="C23" s="64" t="s">
        <v>199</v>
      </c>
      <c r="D23" s="64" t="s">
        <v>641</v>
      </c>
      <c r="E23" s="64" t="s">
        <v>22</v>
      </c>
      <c r="F23" s="55" t="s">
        <v>22</v>
      </c>
      <c r="G23" s="55" t="s">
        <v>22</v>
      </c>
      <c r="H23" s="55" t="s">
        <v>22</v>
      </c>
      <c r="I23" s="55" t="s">
        <v>22</v>
      </c>
      <c r="J23" s="55" t="s">
        <v>22</v>
      </c>
      <c r="K23" s="55" t="s">
        <v>22</v>
      </c>
    </row>
    <row r="24" spans="1:11" s="56" customFormat="1" ht="30" hidden="1">
      <c r="A24" s="65" t="s">
        <v>104</v>
      </c>
      <c r="B24" s="65" t="s">
        <v>648</v>
      </c>
      <c r="C24" s="64" t="s">
        <v>649</v>
      </c>
      <c r="D24" s="64" t="s">
        <v>641</v>
      </c>
      <c r="E24" s="64" t="s">
        <v>22</v>
      </c>
      <c r="F24" s="55" t="s">
        <v>22</v>
      </c>
      <c r="G24" s="55" t="s">
        <v>22</v>
      </c>
      <c r="H24" s="55" t="s">
        <v>22</v>
      </c>
      <c r="I24" s="55" t="s">
        <v>22</v>
      </c>
      <c r="J24" s="55" t="s">
        <v>22</v>
      </c>
      <c r="K24" s="55" t="s">
        <v>22</v>
      </c>
    </row>
    <row r="25" spans="1:11" s="56" customFormat="1" ht="45" hidden="1">
      <c r="A25" s="65" t="s">
        <v>107</v>
      </c>
      <c r="B25" s="65" t="s">
        <v>650</v>
      </c>
      <c r="C25" s="64" t="s">
        <v>635</v>
      </c>
      <c r="D25" s="64" t="s">
        <v>317</v>
      </c>
      <c r="E25" s="64" t="s">
        <v>22</v>
      </c>
      <c r="F25" s="55" t="s">
        <v>22</v>
      </c>
      <c r="G25" s="55" t="s">
        <v>22</v>
      </c>
      <c r="H25" s="55" t="s">
        <v>22</v>
      </c>
      <c r="I25" s="55" t="s">
        <v>22</v>
      </c>
      <c r="J25" s="55" t="s">
        <v>22</v>
      </c>
      <c r="K25" s="55" t="s">
        <v>22</v>
      </c>
    </row>
    <row r="26" spans="1:11" s="56" customFormat="1" hidden="1">
      <c r="A26" s="57" t="s">
        <v>384</v>
      </c>
      <c r="B26" s="59" t="s">
        <v>651</v>
      </c>
      <c r="C26" s="67"/>
      <c r="D26" s="67"/>
      <c r="E26" s="67"/>
      <c r="F26" s="68"/>
      <c r="G26" s="68"/>
      <c r="H26" s="68"/>
      <c r="I26" s="68"/>
      <c r="J26" s="68"/>
      <c r="K26" s="68"/>
    </row>
    <row r="27" spans="1:11" s="56" customFormat="1" ht="30">
      <c r="A27" s="65" t="s">
        <v>124</v>
      </c>
      <c r="B27" s="65" t="s">
        <v>652</v>
      </c>
      <c r="C27" s="64" t="s">
        <v>653</v>
      </c>
      <c r="D27" s="64" t="s">
        <v>654</v>
      </c>
      <c r="E27" s="64" t="s">
        <v>363</v>
      </c>
      <c r="F27" s="55">
        <v>121</v>
      </c>
      <c r="G27" s="55">
        <v>206</v>
      </c>
      <c r="H27" s="55">
        <v>400</v>
      </c>
      <c r="I27" s="55" t="s">
        <v>22</v>
      </c>
      <c r="J27" s="55" t="s">
        <v>22</v>
      </c>
      <c r="K27" s="55">
        <f>SUM(F27:J27)</f>
        <v>727</v>
      </c>
    </row>
    <row r="28" spans="1:11" s="56" customFormat="1" ht="30" hidden="1">
      <c r="A28" s="65" t="s">
        <v>655</v>
      </c>
      <c r="B28" s="65" t="s">
        <v>656</v>
      </c>
      <c r="C28" s="64" t="s">
        <v>191</v>
      </c>
      <c r="D28" s="64" t="s">
        <v>625</v>
      </c>
      <c r="E28" s="69" t="s">
        <v>22</v>
      </c>
      <c r="F28" s="55" t="s">
        <v>22</v>
      </c>
      <c r="G28" s="55" t="s">
        <v>22</v>
      </c>
      <c r="H28" s="55" t="s">
        <v>22</v>
      </c>
      <c r="I28" s="55" t="s">
        <v>22</v>
      </c>
      <c r="J28" s="55" t="s">
        <v>22</v>
      </c>
      <c r="K28" s="55" t="s">
        <v>22</v>
      </c>
    </row>
    <row r="29" spans="1:11" s="56" customFormat="1" ht="30" hidden="1">
      <c r="A29" s="65" t="s">
        <v>657</v>
      </c>
      <c r="B29" s="65" t="s">
        <v>658</v>
      </c>
      <c r="C29" s="64" t="s">
        <v>191</v>
      </c>
      <c r="D29" s="64" t="s">
        <v>659</v>
      </c>
      <c r="E29" s="69" t="s">
        <v>22</v>
      </c>
      <c r="F29" s="55" t="s">
        <v>22</v>
      </c>
      <c r="G29" s="55" t="s">
        <v>22</v>
      </c>
      <c r="H29" s="55" t="s">
        <v>22</v>
      </c>
      <c r="I29" s="55" t="s">
        <v>22</v>
      </c>
      <c r="J29" s="55" t="s">
        <v>22</v>
      </c>
      <c r="K29" s="55" t="s">
        <v>22</v>
      </c>
    </row>
    <row r="30" spans="1:11" s="56" customFormat="1" hidden="1">
      <c r="A30" s="65" t="s">
        <v>660</v>
      </c>
      <c r="B30" s="65" t="s">
        <v>661</v>
      </c>
      <c r="C30" s="64" t="s">
        <v>191</v>
      </c>
      <c r="D30" s="64" t="s">
        <v>662</v>
      </c>
      <c r="E30" s="69" t="s">
        <v>22</v>
      </c>
      <c r="F30" s="55" t="s">
        <v>22</v>
      </c>
      <c r="G30" s="55" t="s">
        <v>22</v>
      </c>
      <c r="H30" s="55" t="s">
        <v>22</v>
      </c>
      <c r="I30" s="55" t="s">
        <v>22</v>
      </c>
      <c r="J30" s="55" t="s">
        <v>22</v>
      </c>
      <c r="K30" s="55" t="s">
        <v>22</v>
      </c>
    </row>
    <row r="31" spans="1:11" s="56" customFormat="1" ht="30" hidden="1">
      <c r="A31" s="65" t="s">
        <v>663</v>
      </c>
      <c r="B31" s="65" t="s">
        <v>664</v>
      </c>
      <c r="C31" s="64" t="s">
        <v>191</v>
      </c>
      <c r="D31" s="64" t="s">
        <v>120</v>
      </c>
      <c r="E31" s="64" t="s">
        <v>665</v>
      </c>
      <c r="F31" s="55" t="s">
        <v>22</v>
      </c>
      <c r="G31" s="55" t="s">
        <v>22</v>
      </c>
      <c r="H31" s="55" t="s">
        <v>22</v>
      </c>
      <c r="I31" s="55">
        <v>130000</v>
      </c>
      <c r="J31" s="55" t="s">
        <v>22</v>
      </c>
      <c r="K31" s="55">
        <f t="shared" ref="K31:K33" si="2">SUM(F31:J31)</f>
        <v>130000</v>
      </c>
    </row>
    <row r="32" spans="1:11" s="56" customFormat="1" ht="30" hidden="1">
      <c r="A32" s="65" t="s">
        <v>666</v>
      </c>
      <c r="B32" s="65" t="s">
        <v>667</v>
      </c>
      <c r="C32" s="64" t="s">
        <v>191</v>
      </c>
      <c r="D32" s="64" t="s">
        <v>120</v>
      </c>
      <c r="E32" s="64" t="s">
        <v>665</v>
      </c>
      <c r="F32" s="55" t="s">
        <v>22</v>
      </c>
      <c r="G32" s="55" t="s">
        <v>22</v>
      </c>
      <c r="H32" s="55" t="s">
        <v>22</v>
      </c>
      <c r="I32" s="55">
        <v>32000</v>
      </c>
      <c r="J32" s="55" t="s">
        <v>22</v>
      </c>
      <c r="K32" s="55">
        <f t="shared" si="2"/>
        <v>32000</v>
      </c>
    </row>
    <row r="33" spans="1:11" s="56" customFormat="1">
      <c r="A33" s="65" t="s">
        <v>668</v>
      </c>
      <c r="B33" s="65" t="s">
        <v>669</v>
      </c>
      <c r="C33" s="64" t="s">
        <v>653</v>
      </c>
      <c r="D33" s="64" t="s">
        <v>120</v>
      </c>
      <c r="E33" s="64" t="s">
        <v>363</v>
      </c>
      <c r="F33" s="55" t="s">
        <v>22</v>
      </c>
      <c r="G33" s="55" t="s">
        <v>22</v>
      </c>
      <c r="H33" s="55" t="s">
        <v>22</v>
      </c>
      <c r="I33" s="98">
        <v>2000</v>
      </c>
      <c r="J33" s="55" t="s">
        <v>22</v>
      </c>
      <c r="K33" s="55">
        <f t="shared" si="2"/>
        <v>2000</v>
      </c>
    </row>
    <row r="34" spans="1:11" s="56" customFormat="1" hidden="1">
      <c r="A34" s="65" t="s">
        <v>670</v>
      </c>
      <c r="B34" s="65" t="s">
        <v>671</v>
      </c>
      <c r="C34" s="64" t="s">
        <v>70</v>
      </c>
      <c r="D34" s="64" t="s">
        <v>625</v>
      </c>
      <c r="E34" s="64" t="s">
        <v>22</v>
      </c>
      <c r="F34" s="55" t="s">
        <v>22</v>
      </c>
      <c r="G34" s="55" t="s">
        <v>22</v>
      </c>
      <c r="H34" s="55" t="s">
        <v>22</v>
      </c>
      <c r="I34" s="55" t="s">
        <v>22</v>
      </c>
      <c r="J34" s="55" t="s">
        <v>22</v>
      </c>
      <c r="K34" s="55" t="s">
        <v>22</v>
      </c>
    </row>
    <row r="35" spans="1:11" s="56" customFormat="1" hidden="1">
      <c r="A35" s="57" t="s">
        <v>395</v>
      </c>
      <c r="B35" s="59" t="s">
        <v>672</v>
      </c>
      <c r="C35" s="67"/>
      <c r="D35" s="67"/>
      <c r="E35" s="67"/>
      <c r="F35" s="68"/>
      <c r="G35" s="68"/>
      <c r="H35" s="68"/>
      <c r="I35" s="68"/>
      <c r="J35" s="68"/>
      <c r="K35" s="68"/>
    </row>
    <row r="36" spans="1:11" s="56" customFormat="1" hidden="1">
      <c r="A36" s="57" t="s">
        <v>128</v>
      </c>
      <c r="B36" s="59" t="s">
        <v>673</v>
      </c>
      <c r="C36" s="67"/>
      <c r="D36" s="67"/>
      <c r="E36" s="67"/>
      <c r="F36" s="68"/>
      <c r="G36" s="68"/>
      <c r="H36" s="68"/>
      <c r="I36" s="68"/>
      <c r="J36" s="68"/>
      <c r="K36" s="68"/>
    </row>
    <row r="37" spans="1:11" s="56" customFormat="1" ht="30" hidden="1">
      <c r="A37" s="65" t="s">
        <v>674</v>
      </c>
      <c r="B37" s="65" t="s">
        <v>675</v>
      </c>
      <c r="C37" s="64" t="s">
        <v>676</v>
      </c>
      <c r="D37" s="64" t="s">
        <v>641</v>
      </c>
      <c r="E37" s="64" t="s">
        <v>22</v>
      </c>
      <c r="F37" s="55" t="s">
        <v>22</v>
      </c>
      <c r="G37" s="55" t="s">
        <v>22</v>
      </c>
      <c r="H37" s="55" t="s">
        <v>22</v>
      </c>
      <c r="I37" s="55" t="s">
        <v>22</v>
      </c>
      <c r="J37" s="55" t="s">
        <v>22</v>
      </c>
      <c r="K37" s="55" t="s">
        <v>22</v>
      </c>
    </row>
    <row r="38" spans="1:11" s="56" customFormat="1" ht="30">
      <c r="A38" s="65" t="s">
        <v>677</v>
      </c>
      <c r="B38" s="65" t="s">
        <v>678</v>
      </c>
      <c r="C38" s="64" t="s">
        <v>679</v>
      </c>
      <c r="D38" s="64" t="s">
        <v>641</v>
      </c>
      <c r="E38" s="64" t="s">
        <v>363</v>
      </c>
      <c r="F38" s="55" t="s">
        <v>22</v>
      </c>
      <c r="G38" s="55" t="s">
        <v>22</v>
      </c>
      <c r="H38" s="55" t="s">
        <v>22</v>
      </c>
      <c r="I38" s="98">
        <v>120</v>
      </c>
      <c r="J38" s="55">
        <v>120</v>
      </c>
      <c r="K38" s="55">
        <f>SUM(F38:J38)</f>
        <v>240</v>
      </c>
    </row>
    <row r="39" spans="1:11" s="56" customFormat="1" ht="45" hidden="1">
      <c r="A39" s="65" t="s">
        <v>680</v>
      </c>
      <c r="B39" s="65" t="s">
        <v>681</v>
      </c>
      <c r="C39" s="64" t="s">
        <v>682</v>
      </c>
      <c r="D39" s="64" t="s">
        <v>641</v>
      </c>
      <c r="E39" s="64" t="s">
        <v>22</v>
      </c>
      <c r="F39" s="55" t="s">
        <v>22</v>
      </c>
      <c r="G39" s="55" t="s">
        <v>22</v>
      </c>
      <c r="H39" s="55" t="s">
        <v>22</v>
      </c>
      <c r="I39" s="55" t="s">
        <v>22</v>
      </c>
      <c r="J39" s="55" t="s">
        <v>22</v>
      </c>
      <c r="K39" s="55" t="s">
        <v>22</v>
      </c>
    </row>
    <row r="40" spans="1:11" s="56" customFormat="1" ht="30" hidden="1">
      <c r="A40" s="65" t="s">
        <v>683</v>
      </c>
      <c r="B40" s="65" t="s">
        <v>684</v>
      </c>
      <c r="C40" s="64" t="s">
        <v>685</v>
      </c>
      <c r="D40" s="64" t="s">
        <v>641</v>
      </c>
      <c r="E40" s="64" t="s">
        <v>22</v>
      </c>
      <c r="F40" s="55" t="s">
        <v>22</v>
      </c>
      <c r="G40" s="55" t="s">
        <v>22</v>
      </c>
      <c r="H40" s="55" t="s">
        <v>22</v>
      </c>
      <c r="I40" s="55" t="s">
        <v>22</v>
      </c>
      <c r="J40" s="55" t="s">
        <v>22</v>
      </c>
      <c r="K40" s="55" t="s">
        <v>22</v>
      </c>
    </row>
    <row r="41" spans="1:11" s="56" customFormat="1" ht="60" hidden="1">
      <c r="A41" s="65" t="s">
        <v>686</v>
      </c>
      <c r="B41" s="65" t="s">
        <v>687</v>
      </c>
      <c r="C41" s="64" t="s">
        <v>688</v>
      </c>
      <c r="D41" s="64" t="s">
        <v>641</v>
      </c>
      <c r="E41" s="84" t="s">
        <v>22</v>
      </c>
      <c r="F41" s="55" t="s">
        <v>22</v>
      </c>
      <c r="G41" s="55" t="s">
        <v>22</v>
      </c>
      <c r="H41" s="55" t="s">
        <v>22</v>
      </c>
      <c r="I41" s="55" t="s">
        <v>22</v>
      </c>
      <c r="J41" s="55" t="s">
        <v>22</v>
      </c>
      <c r="K41" s="55" t="s">
        <v>22</v>
      </c>
    </row>
    <row r="42" spans="1:11" s="56" customFormat="1" ht="30" hidden="1">
      <c r="A42" s="65" t="s">
        <v>689</v>
      </c>
      <c r="B42" s="65" t="s">
        <v>690</v>
      </c>
      <c r="C42" s="64" t="s">
        <v>691</v>
      </c>
      <c r="D42" s="64" t="s">
        <v>692</v>
      </c>
      <c r="E42" s="84" t="s">
        <v>22</v>
      </c>
      <c r="F42" s="55" t="s">
        <v>22</v>
      </c>
      <c r="G42" s="55" t="s">
        <v>22</v>
      </c>
      <c r="H42" s="55" t="s">
        <v>22</v>
      </c>
      <c r="I42" s="55" t="s">
        <v>22</v>
      </c>
      <c r="J42" s="55" t="s">
        <v>22</v>
      </c>
      <c r="K42" s="55" t="s">
        <v>22</v>
      </c>
    </row>
    <row r="43" spans="1:11" s="56" customFormat="1" hidden="1">
      <c r="A43" s="57" t="s">
        <v>131</v>
      </c>
      <c r="B43" s="59" t="s">
        <v>693</v>
      </c>
      <c r="C43" s="67"/>
      <c r="D43" s="67"/>
      <c r="E43" s="67"/>
      <c r="F43" s="68"/>
      <c r="G43" s="68"/>
      <c r="H43" s="68"/>
      <c r="I43" s="68"/>
      <c r="J43" s="68"/>
      <c r="K43" s="68"/>
    </row>
    <row r="44" spans="1:11" s="56" customFormat="1" ht="30" hidden="1">
      <c r="A44" s="65" t="s">
        <v>694</v>
      </c>
      <c r="B44" s="65" t="s">
        <v>695</v>
      </c>
      <c r="C44" s="64" t="s">
        <v>696</v>
      </c>
      <c r="D44" s="64" t="s">
        <v>317</v>
      </c>
      <c r="E44" s="64" t="s">
        <v>22</v>
      </c>
      <c r="F44" s="55" t="s">
        <v>22</v>
      </c>
      <c r="G44" s="55" t="s">
        <v>22</v>
      </c>
      <c r="H44" s="55" t="s">
        <v>22</v>
      </c>
      <c r="I44" s="55" t="s">
        <v>22</v>
      </c>
      <c r="J44" s="55" t="s">
        <v>22</v>
      </c>
      <c r="K44" s="55" t="s">
        <v>22</v>
      </c>
    </row>
    <row r="45" spans="1:11" s="56" customFormat="1" ht="45" hidden="1">
      <c r="A45" s="65" t="s">
        <v>697</v>
      </c>
      <c r="B45" s="65" t="s">
        <v>698</v>
      </c>
      <c r="C45" s="64" t="s">
        <v>679</v>
      </c>
      <c r="D45" s="64" t="s">
        <v>641</v>
      </c>
      <c r="E45" s="64" t="s">
        <v>22</v>
      </c>
      <c r="F45" s="55" t="s">
        <v>22</v>
      </c>
      <c r="G45" s="55" t="s">
        <v>22</v>
      </c>
      <c r="H45" s="55" t="s">
        <v>22</v>
      </c>
      <c r="I45" s="55" t="s">
        <v>22</v>
      </c>
      <c r="J45" s="55" t="s">
        <v>22</v>
      </c>
      <c r="K45" s="55" t="s">
        <v>22</v>
      </c>
    </row>
    <row r="46" spans="1:11" s="56" customFormat="1" ht="30" hidden="1">
      <c r="A46" s="65" t="s">
        <v>699</v>
      </c>
      <c r="B46" s="65" t="s">
        <v>700</v>
      </c>
      <c r="C46" s="64" t="s">
        <v>679</v>
      </c>
      <c r="D46" s="64" t="s">
        <v>641</v>
      </c>
      <c r="E46" s="64" t="s">
        <v>22</v>
      </c>
      <c r="F46" s="55" t="s">
        <v>22</v>
      </c>
      <c r="G46" s="55" t="s">
        <v>22</v>
      </c>
      <c r="H46" s="55" t="s">
        <v>22</v>
      </c>
      <c r="I46" s="55" t="s">
        <v>22</v>
      </c>
      <c r="J46" s="55" t="s">
        <v>22</v>
      </c>
      <c r="K46" s="55" t="s">
        <v>22</v>
      </c>
    </row>
    <row r="47" spans="1:11" s="56" customFormat="1" ht="30" hidden="1">
      <c r="A47" s="65" t="s">
        <v>701</v>
      </c>
      <c r="B47" s="65" t="s">
        <v>702</v>
      </c>
      <c r="C47" s="64" t="s">
        <v>679</v>
      </c>
      <c r="D47" s="64" t="s">
        <v>633</v>
      </c>
      <c r="E47" s="64" t="s">
        <v>22</v>
      </c>
      <c r="F47" s="55" t="s">
        <v>22</v>
      </c>
      <c r="G47" s="55" t="s">
        <v>22</v>
      </c>
      <c r="H47" s="55" t="s">
        <v>22</v>
      </c>
      <c r="I47" s="55" t="s">
        <v>22</v>
      </c>
      <c r="J47" s="55" t="s">
        <v>22</v>
      </c>
      <c r="K47" s="55" t="s">
        <v>22</v>
      </c>
    </row>
    <row r="48" spans="1:11" s="56" customFormat="1" ht="30" hidden="1">
      <c r="A48" s="65" t="s">
        <v>703</v>
      </c>
      <c r="B48" s="65" t="s">
        <v>704</v>
      </c>
      <c r="C48" s="64" t="s">
        <v>679</v>
      </c>
      <c r="D48" s="64" t="s">
        <v>705</v>
      </c>
      <c r="E48" s="64" t="s">
        <v>22</v>
      </c>
      <c r="F48" s="55" t="s">
        <v>22</v>
      </c>
      <c r="G48" s="55" t="s">
        <v>22</v>
      </c>
      <c r="H48" s="55" t="s">
        <v>22</v>
      </c>
      <c r="I48" s="55" t="s">
        <v>22</v>
      </c>
      <c r="J48" s="55" t="s">
        <v>22</v>
      </c>
      <c r="K48" s="55" t="s">
        <v>22</v>
      </c>
    </row>
    <row r="49" spans="1:11" s="56" customFormat="1" ht="45" hidden="1">
      <c r="A49" s="65" t="s">
        <v>706</v>
      </c>
      <c r="B49" s="65" t="s">
        <v>707</v>
      </c>
      <c r="C49" s="64" t="s">
        <v>679</v>
      </c>
      <c r="D49" s="64" t="s">
        <v>317</v>
      </c>
      <c r="E49" s="55" t="s">
        <v>22</v>
      </c>
      <c r="F49" s="55" t="s">
        <v>22</v>
      </c>
      <c r="G49" s="55" t="s">
        <v>22</v>
      </c>
      <c r="H49" s="55" t="s">
        <v>22</v>
      </c>
      <c r="I49" s="55" t="s">
        <v>22</v>
      </c>
      <c r="J49" s="55" t="s">
        <v>22</v>
      </c>
      <c r="K49" s="55" t="s">
        <v>22</v>
      </c>
    </row>
    <row r="50" spans="1:11" s="56" customFormat="1" ht="30" hidden="1">
      <c r="A50" s="65" t="s">
        <v>708</v>
      </c>
      <c r="B50" s="65" t="s">
        <v>709</v>
      </c>
      <c r="C50" s="64" t="s">
        <v>679</v>
      </c>
      <c r="D50" s="64" t="s">
        <v>317</v>
      </c>
      <c r="E50" s="55" t="s">
        <v>22</v>
      </c>
      <c r="F50" s="55" t="s">
        <v>22</v>
      </c>
      <c r="G50" s="55" t="s">
        <v>22</v>
      </c>
      <c r="H50" s="55" t="s">
        <v>22</v>
      </c>
      <c r="I50" s="55" t="s">
        <v>22</v>
      </c>
      <c r="J50" s="55" t="s">
        <v>22</v>
      </c>
      <c r="K50" s="55" t="s">
        <v>22</v>
      </c>
    </row>
    <row r="51" spans="1:11" s="56" customFormat="1" ht="45">
      <c r="A51" s="65" t="s">
        <v>710</v>
      </c>
      <c r="B51" s="65" t="s">
        <v>711</v>
      </c>
      <c r="C51" s="64" t="s">
        <v>679</v>
      </c>
      <c r="D51" s="64" t="s">
        <v>317</v>
      </c>
      <c r="E51" s="64" t="s">
        <v>363</v>
      </c>
      <c r="F51" s="55" t="s">
        <v>22</v>
      </c>
      <c r="G51" s="55" t="s">
        <v>22</v>
      </c>
      <c r="H51" s="55" t="s">
        <v>22</v>
      </c>
      <c r="I51" s="98">
        <v>200</v>
      </c>
      <c r="J51" s="55">
        <v>200</v>
      </c>
      <c r="K51" s="55">
        <f t="shared" ref="K51:K53" si="3">SUM(F51:J51)</f>
        <v>400</v>
      </c>
    </row>
    <row r="52" spans="1:11" s="56" customFormat="1" ht="45" hidden="1">
      <c r="A52" s="65" t="s">
        <v>712</v>
      </c>
      <c r="B52" s="65" t="s">
        <v>713</v>
      </c>
      <c r="C52" s="64" t="s">
        <v>714</v>
      </c>
      <c r="D52" s="64" t="s">
        <v>317</v>
      </c>
      <c r="E52" s="64" t="s">
        <v>363</v>
      </c>
      <c r="F52" s="55">
        <v>13555</v>
      </c>
      <c r="G52" s="55">
        <v>13231</v>
      </c>
      <c r="H52" s="55">
        <v>15283</v>
      </c>
      <c r="I52" s="55">
        <v>15142</v>
      </c>
      <c r="J52" s="55">
        <v>15100</v>
      </c>
      <c r="K52" s="55">
        <f t="shared" si="3"/>
        <v>72311</v>
      </c>
    </row>
    <row r="53" spans="1:11" s="56" customFormat="1" ht="45" hidden="1">
      <c r="A53" s="65" t="s">
        <v>715</v>
      </c>
      <c r="B53" s="65" t="s">
        <v>713</v>
      </c>
      <c r="C53" s="64" t="s">
        <v>716</v>
      </c>
      <c r="D53" s="64" t="s">
        <v>317</v>
      </c>
      <c r="E53" s="64" t="s">
        <v>363</v>
      </c>
      <c r="F53" s="55">
        <v>9706</v>
      </c>
      <c r="G53" s="55">
        <v>10227</v>
      </c>
      <c r="H53" s="55">
        <v>12084</v>
      </c>
      <c r="I53" s="55">
        <v>13743</v>
      </c>
      <c r="J53" s="55">
        <v>13700</v>
      </c>
      <c r="K53" s="55">
        <f t="shared" si="3"/>
        <v>59460</v>
      </c>
    </row>
    <row r="54" spans="1:11" s="56" customFormat="1" ht="45" hidden="1">
      <c r="A54" s="65" t="s">
        <v>717</v>
      </c>
      <c r="B54" s="65" t="s">
        <v>718</v>
      </c>
      <c r="C54" s="64" t="s">
        <v>719</v>
      </c>
      <c r="D54" s="64" t="s">
        <v>720</v>
      </c>
      <c r="E54" s="64" t="s">
        <v>22</v>
      </c>
      <c r="F54" s="55" t="s">
        <v>22</v>
      </c>
      <c r="G54" s="55" t="s">
        <v>22</v>
      </c>
      <c r="H54" s="55" t="s">
        <v>22</v>
      </c>
      <c r="I54" s="55" t="s">
        <v>22</v>
      </c>
      <c r="J54" s="55" t="s">
        <v>22</v>
      </c>
      <c r="K54" s="55" t="s">
        <v>22</v>
      </c>
    </row>
    <row r="55" spans="1:11" s="56" customFormat="1" hidden="1">
      <c r="A55" s="57" t="s">
        <v>721</v>
      </c>
      <c r="B55" s="59" t="s">
        <v>722</v>
      </c>
      <c r="C55" s="79"/>
      <c r="D55" s="79"/>
      <c r="E55" s="79"/>
      <c r="F55" s="62"/>
      <c r="G55" s="62"/>
      <c r="H55" s="62"/>
      <c r="I55" s="62"/>
      <c r="J55" s="62"/>
      <c r="K55" s="62"/>
    </row>
    <row r="56" spans="1:11" s="56" customFormat="1" ht="45" hidden="1">
      <c r="A56" s="65" t="s">
        <v>723</v>
      </c>
      <c r="B56" s="65" t="s">
        <v>724</v>
      </c>
      <c r="C56" s="64" t="s">
        <v>725</v>
      </c>
      <c r="D56" s="64" t="s">
        <v>317</v>
      </c>
      <c r="E56" s="64" t="s">
        <v>22</v>
      </c>
      <c r="F56" s="55" t="s">
        <v>22</v>
      </c>
      <c r="G56" s="55" t="s">
        <v>22</v>
      </c>
      <c r="H56" s="55" t="s">
        <v>22</v>
      </c>
      <c r="I56" s="55" t="s">
        <v>22</v>
      </c>
      <c r="J56" s="55" t="s">
        <v>22</v>
      </c>
      <c r="K56" s="55" t="s">
        <v>22</v>
      </c>
    </row>
    <row r="57" spans="1:11" s="56" customFormat="1" ht="45" hidden="1">
      <c r="A57" s="65" t="s">
        <v>726</v>
      </c>
      <c r="B57" s="65" t="s">
        <v>727</v>
      </c>
      <c r="C57" s="64" t="s">
        <v>728</v>
      </c>
      <c r="D57" s="64" t="s">
        <v>317</v>
      </c>
      <c r="E57" s="64" t="s">
        <v>729</v>
      </c>
      <c r="F57" s="55">
        <v>50</v>
      </c>
      <c r="G57" s="55">
        <v>50</v>
      </c>
      <c r="H57" s="55">
        <v>50</v>
      </c>
      <c r="I57" s="55">
        <v>50</v>
      </c>
      <c r="J57" s="55">
        <v>50</v>
      </c>
      <c r="K57" s="55">
        <f t="shared" ref="K57:K60" si="4">SUM(F57:J57)</f>
        <v>250</v>
      </c>
    </row>
    <row r="58" spans="1:11" s="56" customFormat="1" ht="45" hidden="1">
      <c r="A58" s="65" t="s">
        <v>730</v>
      </c>
      <c r="B58" s="65" t="s">
        <v>731</v>
      </c>
      <c r="C58" s="64" t="s">
        <v>728</v>
      </c>
      <c r="D58" s="64" t="s">
        <v>317</v>
      </c>
      <c r="E58" s="64" t="s">
        <v>729</v>
      </c>
      <c r="F58" s="55">
        <v>20</v>
      </c>
      <c r="G58" s="55">
        <v>20</v>
      </c>
      <c r="H58" s="55">
        <v>25</v>
      </c>
      <c r="I58" s="55">
        <v>25</v>
      </c>
      <c r="J58" s="55">
        <v>30</v>
      </c>
      <c r="K58" s="55">
        <f t="shared" si="4"/>
        <v>120</v>
      </c>
    </row>
    <row r="59" spans="1:11" s="56" customFormat="1" ht="45" hidden="1">
      <c r="A59" s="65" t="s">
        <v>732</v>
      </c>
      <c r="B59" s="65" t="s">
        <v>733</v>
      </c>
      <c r="C59" s="64" t="s">
        <v>728</v>
      </c>
      <c r="D59" s="64" t="s">
        <v>317</v>
      </c>
      <c r="E59" s="64" t="s">
        <v>729</v>
      </c>
      <c r="F59" s="55">
        <v>60</v>
      </c>
      <c r="G59" s="55">
        <v>40</v>
      </c>
      <c r="H59" s="55">
        <v>30</v>
      </c>
      <c r="I59" s="55">
        <v>30</v>
      </c>
      <c r="J59" s="55">
        <v>60</v>
      </c>
      <c r="K59" s="55">
        <f t="shared" si="4"/>
        <v>220</v>
      </c>
    </row>
    <row r="60" spans="1:11" s="56" customFormat="1" ht="45" hidden="1">
      <c r="A60" s="65" t="s">
        <v>734</v>
      </c>
      <c r="B60" s="65" t="s">
        <v>735</v>
      </c>
      <c r="C60" s="64" t="s">
        <v>728</v>
      </c>
      <c r="D60" s="64" t="s">
        <v>317</v>
      </c>
      <c r="E60" s="64" t="s">
        <v>729</v>
      </c>
      <c r="F60" s="55">
        <v>10</v>
      </c>
      <c r="G60" s="55">
        <v>10</v>
      </c>
      <c r="H60" s="55">
        <v>12</v>
      </c>
      <c r="I60" s="55">
        <v>15</v>
      </c>
      <c r="J60" s="55">
        <v>20</v>
      </c>
      <c r="K60" s="55">
        <f t="shared" si="4"/>
        <v>67</v>
      </c>
    </row>
    <row r="61" spans="1:11" s="56" customFormat="1" ht="45" hidden="1">
      <c r="A61" s="65" t="s">
        <v>736</v>
      </c>
      <c r="B61" s="65" t="s">
        <v>737</v>
      </c>
      <c r="C61" s="64" t="s">
        <v>725</v>
      </c>
      <c r="D61" s="64" t="s">
        <v>641</v>
      </c>
      <c r="E61" s="64" t="s">
        <v>22</v>
      </c>
      <c r="F61" s="55" t="s">
        <v>22</v>
      </c>
      <c r="G61" s="55" t="s">
        <v>22</v>
      </c>
      <c r="H61" s="55" t="s">
        <v>22</v>
      </c>
      <c r="I61" s="55" t="s">
        <v>22</v>
      </c>
      <c r="J61" s="55" t="s">
        <v>22</v>
      </c>
      <c r="K61" s="55" t="s">
        <v>22</v>
      </c>
    </row>
    <row r="62" spans="1:11" s="56" customFormat="1" ht="45" hidden="1">
      <c r="A62" s="65" t="s">
        <v>738</v>
      </c>
      <c r="B62" s="65" t="s">
        <v>739</v>
      </c>
      <c r="C62" s="64" t="s">
        <v>728</v>
      </c>
      <c r="D62" s="64" t="s">
        <v>317</v>
      </c>
      <c r="E62" s="64" t="s">
        <v>729</v>
      </c>
      <c r="F62" s="55">
        <v>10</v>
      </c>
      <c r="G62" s="55">
        <v>10</v>
      </c>
      <c r="H62" s="55">
        <v>10</v>
      </c>
      <c r="I62" s="55">
        <v>10</v>
      </c>
      <c r="J62" s="55">
        <v>15</v>
      </c>
      <c r="K62" s="55">
        <f t="shared" ref="K62:K64" si="5">SUM(F62:J62)</f>
        <v>55</v>
      </c>
    </row>
    <row r="63" spans="1:11" s="56" customFormat="1" ht="60">
      <c r="A63" s="65" t="s">
        <v>740</v>
      </c>
      <c r="B63" s="65" t="s">
        <v>741</v>
      </c>
      <c r="C63" s="64" t="s">
        <v>653</v>
      </c>
      <c r="D63" s="64" t="s">
        <v>317</v>
      </c>
      <c r="E63" s="64" t="s">
        <v>363</v>
      </c>
      <c r="F63" s="55">
        <f>2593-F27</f>
        <v>2472</v>
      </c>
      <c r="G63" s="55">
        <f>3112-G27</f>
        <v>2906</v>
      </c>
      <c r="H63" s="55">
        <f>2799-H27</f>
        <v>2399</v>
      </c>
      <c r="I63" s="55">
        <v>2774</v>
      </c>
      <c r="J63" s="55">
        <v>2900</v>
      </c>
      <c r="K63" s="55">
        <f t="shared" si="5"/>
        <v>13451</v>
      </c>
    </row>
    <row r="64" spans="1:11" s="56" customFormat="1" ht="60" hidden="1">
      <c r="A64" s="65" t="s">
        <v>740</v>
      </c>
      <c r="B64" s="65" t="s">
        <v>741</v>
      </c>
      <c r="C64" s="64" t="s">
        <v>742</v>
      </c>
      <c r="D64" s="64" t="s">
        <v>317</v>
      </c>
      <c r="E64" s="64" t="s">
        <v>363</v>
      </c>
      <c r="F64" s="55">
        <v>658</v>
      </c>
      <c r="G64" s="55">
        <v>1037</v>
      </c>
      <c r="H64" s="55">
        <v>1254</v>
      </c>
      <c r="I64" s="55">
        <v>1323</v>
      </c>
      <c r="J64" s="55">
        <v>1400</v>
      </c>
      <c r="K64" s="55">
        <f t="shared" si="5"/>
        <v>5672</v>
      </c>
    </row>
    <row r="65" spans="1:11" s="56" customFormat="1" hidden="1">
      <c r="A65" s="57" t="s">
        <v>743</v>
      </c>
      <c r="B65" s="59" t="s">
        <v>744</v>
      </c>
      <c r="C65" s="79"/>
      <c r="D65" s="79"/>
      <c r="E65" s="79"/>
      <c r="F65" s="62"/>
      <c r="G65" s="62"/>
      <c r="H65" s="62"/>
      <c r="I65" s="62"/>
      <c r="J65" s="62"/>
      <c r="K65" s="62"/>
    </row>
    <row r="66" spans="1:11" s="56" customFormat="1" ht="45" hidden="1">
      <c r="A66" s="65" t="s">
        <v>745</v>
      </c>
      <c r="B66" s="65" t="s">
        <v>746</v>
      </c>
      <c r="C66" s="64" t="s">
        <v>747</v>
      </c>
      <c r="D66" s="64" t="s">
        <v>317</v>
      </c>
      <c r="E66" s="64" t="s">
        <v>22</v>
      </c>
      <c r="F66" s="55" t="s">
        <v>22</v>
      </c>
      <c r="G66" s="55" t="s">
        <v>22</v>
      </c>
      <c r="H66" s="55" t="s">
        <v>22</v>
      </c>
      <c r="I66" s="55" t="s">
        <v>22</v>
      </c>
      <c r="J66" s="55" t="s">
        <v>22</v>
      </c>
      <c r="K66" s="55" t="s">
        <v>22</v>
      </c>
    </row>
    <row r="67" spans="1:11" s="56" customFormat="1" ht="75" hidden="1">
      <c r="A67" s="65" t="s">
        <v>748</v>
      </c>
      <c r="B67" s="65" t="s">
        <v>749</v>
      </c>
      <c r="C67" s="64" t="s">
        <v>750</v>
      </c>
      <c r="D67" s="64" t="s">
        <v>641</v>
      </c>
      <c r="E67" s="64" t="s">
        <v>22</v>
      </c>
      <c r="F67" s="55" t="s">
        <v>22</v>
      </c>
      <c r="G67" s="55" t="s">
        <v>22</v>
      </c>
      <c r="H67" s="55" t="s">
        <v>22</v>
      </c>
      <c r="I67" s="55" t="s">
        <v>22</v>
      </c>
      <c r="J67" s="55" t="s">
        <v>22</v>
      </c>
      <c r="K67" s="55" t="s">
        <v>22</v>
      </c>
    </row>
    <row r="68" spans="1:11" s="56" customFormat="1" ht="30" hidden="1">
      <c r="A68" s="65" t="s">
        <v>751</v>
      </c>
      <c r="B68" s="65" t="s">
        <v>752</v>
      </c>
      <c r="C68" s="64" t="s">
        <v>70</v>
      </c>
      <c r="D68" s="64" t="s">
        <v>306</v>
      </c>
      <c r="E68" s="64" t="s">
        <v>753</v>
      </c>
      <c r="F68" s="55" t="s">
        <v>22</v>
      </c>
      <c r="G68" s="55" t="s">
        <v>22</v>
      </c>
      <c r="H68" s="55" t="s">
        <v>22</v>
      </c>
      <c r="I68" s="55">
        <v>100</v>
      </c>
      <c r="J68" s="55">
        <v>110</v>
      </c>
      <c r="K68" s="55">
        <f>SUM(F68:J68)</f>
        <v>210</v>
      </c>
    </row>
    <row r="69" spans="1:11" s="56" customFormat="1" ht="28.5" hidden="1">
      <c r="A69" s="57" t="s">
        <v>754</v>
      </c>
      <c r="B69" s="57" t="s">
        <v>755</v>
      </c>
      <c r="C69" s="79"/>
      <c r="D69" s="79"/>
      <c r="E69" s="79"/>
      <c r="F69" s="62"/>
      <c r="G69" s="62"/>
      <c r="H69" s="62"/>
      <c r="I69" s="62"/>
      <c r="J69" s="62"/>
      <c r="K69" s="62"/>
    </row>
    <row r="70" spans="1:11" s="56" customFormat="1" ht="120" hidden="1">
      <c r="A70" s="65" t="s">
        <v>756</v>
      </c>
      <c r="B70" s="65" t="s">
        <v>757</v>
      </c>
      <c r="C70" s="64" t="s">
        <v>758</v>
      </c>
      <c r="D70" s="64" t="s">
        <v>641</v>
      </c>
      <c r="E70" s="64" t="s">
        <v>22</v>
      </c>
      <c r="F70" s="55" t="s">
        <v>22</v>
      </c>
      <c r="G70" s="55" t="s">
        <v>22</v>
      </c>
      <c r="H70" s="55" t="s">
        <v>22</v>
      </c>
      <c r="I70" s="55" t="s">
        <v>22</v>
      </c>
      <c r="J70" s="55" t="s">
        <v>22</v>
      </c>
      <c r="K70" s="55" t="s">
        <v>22</v>
      </c>
    </row>
    <row r="71" spans="1:11" s="56" customFormat="1" ht="45" hidden="1">
      <c r="A71" s="65" t="s">
        <v>759</v>
      </c>
      <c r="B71" s="65" t="s">
        <v>760</v>
      </c>
      <c r="C71" s="64" t="s">
        <v>761</v>
      </c>
      <c r="D71" s="64" t="s">
        <v>641</v>
      </c>
      <c r="E71" s="64" t="s">
        <v>22</v>
      </c>
      <c r="F71" s="55" t="s">
        <v>22</v>
      </c>
      <c r="G71" s="55" t="s">
        <v>22</v>
      </c>
      <c r="H71" s="55" t="s">
        <v>22</v>
      </c>
      <c r="I71" s="55" t="s">
        <v>22</v>
      </c>
      <c r="J71" s="55" t="s">
        <v>22</v>
      </c>
      <c r="K71" s="55" t="s">
        <v>22</v>
      </c>
    </row>
    <row r="72" spans="1:11" s="56" customFormat="1" ht="30" hidden="1">
      <c r="A72" s="65" t="s">
        <v>762</v>
      </c>
      <c r="B72" s="65" t="s">
        <v>763</v>
      </c>
      <c r="C72" s="64" t="s">
        <v>679</v>
      </c>
      <c r="D72" s="64" t="s">
        <v>317</v>
      </c>
      <c r="E72" s="64" t="s">
        <v>22</v>
      </c>
      <c r="F72" s="55" t="s">
        <v>22</v>
      </c>
      <c r="G72" s="55" t="s">
        <v>22</v>
      </c>
      <c r="H72" s="55" t="s">
        <v>22</v>
      </c>
      <c r="I72" s="55" t="s">
        <v>22</v>
      </c>
      <c r="J72" s="55" t="s">
        <v>22</v>
      </c>
      <c r="K72" s="55" t="s">
        <v>22</v>
      </c>
    </row>
    <row r="73" spans="1:11" s="56" customFormat="1" hidden="1">
      <c r="A73" s="57" t="s">
        <v>401</v>
      </c>
      <c r="B73" s="59" t="s">
        <v>764</v>
      </c>
      <c r="C73" s="67"/>
      <c r="D73" s="67"/>
      <c r="E73" s="67"/>
      <c r="F73" s="68"/>
      <c r="G73" s="68"/>
      <c r="H73" s="68"/>
      <c r="I73" s="68"/>
      <c r="J73" s="68"/>
      <c r="K73" s="68"/>
    </row>
    <row r="74" spans="1:11" s="56" customFormat="1" hidden="1">
      <c r="A74" s="65"/>
      <c r="B74" s="90" t="s">
        <v>765</v>
      </c>
      <c r="C74" s="64"/>
      <c r="D74" s="64"/>
      <c r="E74" s="64"/>
      <c r="F74" s="55"/>
      <c r="G74" s="55"/>
      <c r="H74" s="55"/>
      <c r="I74" s="55"/>
      <c r="J74" s="55"/>
      <c r="K74" s="55"/>
    </row>
    <row r="75" spans="1:11" s="56" customFormat="1" hidden="1">
      <c r="A75" s="72" t="s">
        <v>404</v>
      </c>
      <c r="B75" s="91" t="s">
        <v>766</v>
      </c>
      <c r="C75" s="64" t="s">
        <v>70</v>
      </c>
      <c r="D75" s="64" t="s">
        <v>317</v>
      </c>
      <c r="E75" s="64" t="s">
        <v>363</v>
      </c>
      <c r="F75" s="74">
        <v>10.7</v>
      </c>
      <c r="G75" s="74" t="s">
        <v>22</v>
      </c>
      <c r="H75" s="74" t="s">
        <v>22</v>
      </c>
      <c r="I75" s="74" t="s">
        <v>22</v>
      </c>
      <c r="J75" s="74" t="s">
        <v>22</v>
      </c>
      <c r="K75" s="55">
        <f>SUM(F75:J75)</f>
        <v>10.7</v>
      </c>
    </row>
    <row r="76" spans="1:11" s="56" customFormat="1" hidden="1">
      <c r="A76" s="72" t="s">
        <v>406</v>
      </c>
      <c r="B76" s="91" t="s">
        <v>767</v>
      </c>
      <c r="C76" s="64" t="s">
        <v>70</v>
      </c>
      <c r="D76" s="64" t="s">
        <v>317</v>
      </c>
      <c r="E76" s="64" t="s">
        <v>363</v>
      </c>
      <c r="F76" s="74">
        <v>12.8</v>
      </c>
      <c r="G76" s="74" t="s">
        <v>22</v>
      </c>
      <c r="H76" s="74" t="s">
        <v>22</v>
      </c>
      <c r="I76" s="74" t="s">
        <v>22</v>
      </c>
      <c r="J76" s="74" t="s">
        <v>22</v>
      </c>
      <c r="K76" s="55">
        <f t="shared" ref="K76:K188" si="6">SUM(F76:J76)</f>
        <v>12.8</v>
      </c>
    </row>
    <row r="77" spans="1:11" s="56" customFormat="1" hidden="1">
      <c r="A77" s="65"/>
      <c r="B77" s="90" t="s">
        <v>768</v>
      </c>
      <c r="C77" s="64"/>
      <c r="D77" s="64"/>
      <c r="E77" s="64"/>
      <c r="F77" s="55"/>
      <c r="G77" s="55"/>
      <c r="H77" s="55"/>
      <c r="I77" s="55"/>
      <c r="J77" s="55"/>
      <c r="K77" s="55"/>
    </row>
    <row r="78" spans="1:11" s="56" customFormat="1" ht="30" hidden="1">
      <c r="A78" s="72" t="s">
        <v>409</v>
      </c>
      <c r="B78" s="91" t="s">
        <v>769</v>
      </c>
      <c r="C78" s="64" t="s">
        <v>70</v>
      </c>
      <c r="D78" s="64" t="s">
        <v>317</v>
      </c>
      <c r="E78" s="64" t="s">
        <v>363</v>
      </c>
      <c r="F78" s="74">
        <v>8.4</v>
      </c>
      <c r="G78" s="74" t="s">
        <v>22</v>
      </c>
      <c r="H78" s="74" t="s">
        <v>22</v>
      </c>
      <c r="I78" s="74" t="s">
        <v>22</v>
      </c>
      <c r="J78" s="74" t="s">
        <v>22</v>
      </c>
      <c r="K78" s="55">
        <f>SUM(F78:J78)</f>
        <v>8.4</v>
      </c>
    </row>
    <row r="79" spans="1:11" s="56" customFormat="1" ht="30" hidden="1">
      <c r="A79" s="92" t="s">
        <v>411</v>
      </c>
      <c r="B79" s="91" t="s">
        <v>770</v>
      </c>
      <c r="C79" s="64" t="s">
        <v>70</v>
      </c>
      <c r="D79" s="64" t="s">
        <v>317</v>
      </c>
      <c r="E79" s="64" t="s">
        <v>363</v>
      </c>
      <c r="F79" s="74">
        <v>6.5</v>
      </c>
      <c r="G79" s="74" t="s">
        <v>22</v>
      </c>
      <c r="H79" s="74" t="s">
        <v>22</v>
      </c>
      <c r="I79" s="74" t="s">
        <v>22</v>
      </c>
      <c r="J79" s="74" t="s">
        <v>22</v>
      </c>
      <c r="K79" s="55">
        <f t="shared" ref="K79:K85" si="7">SUM(F79:J79)</f>
        <v>6.5</v>
      </c>
    </row>
    <row r="80" spans="1:11" s="56" customFormat="1" ht="30" hidden="1">
      <c r="A80" s="72" t="s">
        <v>413</v>
      </c>
      <c r="B80" s="91" t="s">
        <v>771</v>
      </c>
      <c r="C80" s="64" t="s">
        <v>70</v>
      </c>
      <c r="D80" s="64" t="s">
        <v>317</v>
      </c>
      <c r="E80" s="64" t="s">
        <v>363</v>
      </c>
      <c r="F80" s="74">
        <v>14.8</v>
      </c>
      <c r="G80" s="74" t="s">
        <v>22</v>
      </c>
      <c r="H80" s="74" t="s">
        <v>22</v>
      </c>
      <c r="I80" s="74" t="s">
        <v>22</v>
      </c>
      <c r="J80" s="74" t="s">
        <v>22</v>
      </c>
      <c r="K80" s="55">
        <f t="shared" si="7"/>
        <v>14.8</v>
      </c>
    </row>
    <row r="81" spans="1:11" s="56" customFormat="1" ht="30" hidden="1">
      <c r="A81" s="92" t="s">
        <v>415</v>
      </c>
      <c r="B81" s="91" t="s">
        <v>772</v>
      </c>
      <c r="C81" s="64" t="s">
        <v>70</v>
      </c>
      <c r="D81" s="64" t="s">
        <v>317</v>
      </c>
      <c r="E81" s="64" t="s">
        <v>363</v>
      </c>
      <c r="F81" s="74">
        <v>4.5</v>
      </c>
      <c r="G81" s="74">
        <v>3</v>
      </c>
      <c r="H81" s="74" t="s">
        <v>22</v>
      </c>
      <c r="I81" s="74" t="s">
        <v>22</v>
      </c>
      <c r="J81" s="74" t="s">
        <v>22</v>
      </c>
      <c r="K81" s="55">
        <f t="shared" si="7"/>
        <v>7.5</v>
      </c>
    </row>
    <row r="82" spans="1:11" s="56" customFormat="1" hidden="1">
      <c r="A82" s="72" t="s">
        <v>417</v>
      </c>
      <c r="B82" s="91" t="s">
        <v>773</v>
      </c>
      <c r="C82" s="64" t="s">
        <v>70</v>
      </c>
      <c r="D82" s="64" t="s">
        <v>317</v>
      </c>
      <c r="E82" s="64" t="s">
        <v>363</v>
      </c>
      <c r="F82" s="74">
        <v>10</v>
      </c>
      <c r="G82" s="74">
        <v>9.9</v>
      </c>
      <c r="H82" s="74" t="s">
        <v>22</v>
      </c>
      <c r="I82" s="74" t="s">
        <v>22</v>
      </c>
      <c r="J82" s="74" t="s">
        <v>22</v>
      </c>
      <c r="K82" s="55">
        <f t="shared" si="7"/>
        <v>19.899999999999999</v>
      </c>
    </row>
    <row r="83" spans="1:11" s="56" customFormat="1" hidden="1">
      <c r="A83" s="92" t="s">
        <v>419</v>
      </c>
      <c r="B83" s="91" t="s">
        <v>774</v>
      </c>
      <c r="C83" s="64" t="s">
        <v>70</v>
      </c>
      <c r="D83" s="64" t="s">
        <v>317</v>
      </c>
      <c r="E83" s="64" t="s">
        <v>363</v>
      </c>
      <c r="F83" s="74">
        <v>9.4</v>
      </c>
      <c r="G83" s="74" t="s">
        <v>22</v>
      </c>
      <c r="H83" s="74" t="s">
        <v>22</v>
      </c>
      <c r="I83" s="74" t="s">
        <v>22</v>
      </c>
      <c r="J83" s="74" t="s">
        <v>22</v>
      </c>
      <c r="K83" s="55">
        <f t="shared" si="7"/>
        <v>9.4</v>
      </c>
    </row>
    <row r="84" spans="1:11" s="56" customFormat="1" ht="30" hidden="1">
      <c r="A84" s="72" t="s">
        <v>421</v>
      </c>
      <c r="B84" s="91" t="s">
        <v>775</v>
      </c>
      <c r="C84" s="64" t="s">
        <v>70</v>
      </c>
      <c r="D84" s="64" t="s">
        <v>317</v>
      </c>
      <c r="E84" s="64" t="s">
        <v>363</v>
      </c>
      <c r="F84" s="74">
        <v>11.6</v>
      </c>
      <c r="G84" s="74" t="s">
        <v>22</v>
      </c>
      <c r="H84" s="74" t="s">
        <v>22</v>
      </c>
      <c r="I84" s="74" t="s">
        <v>22</v>
      </c>
      <c r="J84" s="74" t="s">
        <v>22</v>
      </c>
      <c r="K84" s="55">
        <f t="shared" si="7"/>
        <v>11.6</v>
      </c>
    </row>
    <row r="85" spans="1:11" s="56" customFormat="1" ht="30" hidden="1">
      <c r="A85" s="92" t="s">
        <v>423</v>
      </c>
      <c r="B85" s="91" t="s">
        <v>776</v>
      </c>
      <c r="C85" s="64" t="s">
        <v>70</v>
      </c>
      <c r="D85" s="64" t="s">
        <v>317</v>
      </c>
      <c r="E85" s="64" t="s">
        <v>363</v>
      </c>
      <c r="F85" s="74">
        <v>5.2</v>
      </c>
      <c r="G85" s="74">
        <v>4.2</v>
      </c>
      <c r="H85" s="74" t="s">
        <v>22</v>
      </c>
      <c r="I85" s="74" t="s">
        <v>22</v>
      </c>
      <c r="J85" s="74" t="s">
        <v>22</v>
      </c>
      <c r="K85" s="55">
        <f t="shared" si="7"/>
        <v>9.4</v>
      </c>
    </row>
    <row r="86" spans="1:11" s="56" customFormat="1" ht="30" hidden="1">
      <c r="A86" s="72" t="s">
        <v>425</v>
      </c>
      <c r="B86" s="91" t="s">
        <v>777</v>
      </c>
      <c r="C86" s="64" t="s">
        <v>70</v>
      </c>
      <c r="D86" s="64" t="s">
        <v>317</v>
      </c>
      <c r="E86" s="64" t="s">
        <v>363</v>
      </c>
      <c r="F86" s="74">
        <v>9.5</v>
      </c>
      <c r="G86" s="74" t="s">
        <v>22</v>
      </c>
      <c r="H86" s="74" t="s">
        <v>22</v>
      </c>
      <c r="I86" s="74" t="s">
        <v>22</v>
      </c>
      <c r="J86" s="74" t="s">
        <v>22</v>
      </c>
      <c r="K86" s="55">
        <f>SUM(F86:J86)</f>
        <v>9.5</v>
      </c>
    </row>
    <row r="87" spans="1:11" s="56" customFormat="1" hidden="1">
      <c r="A87" s="92" t="s">
        <v>427</v>
      </c>
      <c r="B87" s="91" t="s">
        <v>778</v>
      </c>
      <c r="C87" s="64" t="s">
        <v>70</v>
      </c>
      <c r="D87" s="64" t="s">
        <v>317</v>
      </c>
      <c r="E87" s="64" t="s">
        <v>363</v>
      </c>
      <c r="F87" s="74">
        <v>7.5</v>
      </c>
      <c r="G87" s="74">
        <v>10.199999999999999</v>
      </c>
      <c r="H87" s="74" t="s">
        <v>22</v>
      </c>
      <c r="I87" s="74" t="s">
        <v>22</v>
      </c>
      <c r="J87" s="74" t="s">
        <v>22</v>
      </c>
      <c r="K87" s="55">
        <f t="shared" ref="K87" si="8">SUM(F87:J87)</f>
        <v>17.7</v>
      </c>
    </row>
    <row r="88" spans="1:11" s="56" customFormat="1" hidden="1">
      <c r="A88" s="72" t="s">
        <v>429</v>
      </c>
      <c r="B88" s="91" t="s">
        <v>779</v>
      </c>
      <c r="C88" s="64" t="s">
        <v>70</v>
      </c>
      <c r="D88" s="64" t="s">
        <v>317</v>
      </c>
      <c r="E88" s="64" t="s">
        <v>363</v>
      </c>
      <c r="F88" s="74">
        <v>7.1</v>
      </c>
      <c r="G88" s="74">
        <v>27.1</v>
      </c>
      <c r="H88" s="74">
        <v>5</v>
      </c>
      <c r="I88" s="74">
        <v>5</v>
      </c>
      <c r="J88" s="74">
        <v>5</v>
      </c>
      <c r="K88" s="55">
        <f>SUM(F88:J88)</f>
        <v>49.2</v>
      </c>
    </row>
    <row r="89" spans="1:11" s="56" customFormat="1" ht="30" hidden="1">
      <c r="A89" s="92" t="s">
        <v>431</v>
      </c>
      <c r="B89" s="93" t="s">
        <v>780</v>
      </c>
      <c r="C89" s="64" t="s">
        <v>70</v>
      </c>
      <c r="D89" s="64" t="s">
        <v>317</v>
      </c>
      <c r="E89" s="64" t="s">
        <v>363</v>
      </c>
      <c r="F89" s="74" t="s">
        <v>22</v>
      </c>
      <c r="G89" s="74">
        <v>4.5999999999999996</v>
      </c>
      <c r="H89" s="74" t="s">
        <v>22</v>
      </c>
      <c r="I89" s="74" t="s">
        <v>22</v>
      </c>
      <c r="J89" s="74" t="s">
        <v>22</v>
      </c>
      <c r="K89" s="55">
        <f t="shared" ref="K89:K95" si="9">SUM(F89:J89)</f>
        <v>4.5999999999999996</v>
      </c>
    </row>
    <row r="90" spans="1:11" s="56" customFormat="1" ht="30" hidden="1">
      <c r="A90" s="72" t="s">
        <v>433</v>
      </c>
      <c r="B90" s="93" t="s">
        <v>781</v>
      </c>
      <c r="C90" s="64" t="s">
        <v>70</v>
      </c>
      <c r="D90" s="64" t="s">
        <v>317</v>
      </c>
      <c r="E90" s="64" t="s">
        <v>363</v>
      </c>
      <c r="F90" s="74" t="s">
        <v>22</v>
      </c>
      <c r="G90" s="74">
        <v>7.4</v>
      </c>
      <c r="H90" s="74" t="s">
        <v>22</v>
      </c>
      <c r="I90" s="74" t="s">
        <v>22</v>
      </c>
      <c r="J90" s="74" t="s">
        <v>22</v>
      </c>
      <c r="K90" s="55">
        <f t="shared" si="9"/>
        <v>7.4</v>
      </c>
    </row>
    <row r="91" spans="1:11" s="56" customFormat="1" ht="30" hidden="1">
      <c r="A91" s="92" t="s">
        <v>435</v>
      </c>
      <c r="B91" s="93" t="s">
        <v>782</v>
      </c>
      <c r="C91" s="64" t="s">
        <v>70</v>
      </c>
      <c r="D91" s="64" t="s">
        <v>317</v>
      </c>
      <c r="E91" s="64" t="s">
        <v>363</v>
      </c>
      <c r="F91" s="74" t="s">
        <v>22</v>
      </c>
      <c r="G91" s="74">
        <v>4.3</v>
      </c>
      <c r="H91" s="74" t="s">
        <v>22</v>
      </c>
      <c r="I91" s="74" t="s">
        <v>22</v>
      </c>
      <c r="J91" s="74" t="s">
        <v>22</v>
      </c>
      <c r="K91" s="55">
        <f t="shared" si="9"/>
        <v>4.3</v>
      </c>
    </row>
    <row r="92" spans="1:11" s="56" customFormat="1" hidden="1">
      <c r="A92" s="72" t="s">
        <v>437</v>
      </c>
      <c r="B92" s="93" t="s">
        <v>783</v>
      </c>
      <c r="C92" s="64" t="s">
        <v>70</v>
      </c>
      <c r="D92" s="64" t="s">
        <v>317</v>
      </c>
      <c r="E92" s="64" t="s">
        <v>363</v>
      </c>
      <c r="F92" s="74" t="s">
        <v>22</v>
      </c>
      <c r="G92" s="74">
        <v>6.7</v>
      </c>
      <c r="H92" s="74">
        <v>8</v>
      </c>
      <c r="I92" s="74">
        <v>8</v>
      </c>
      <c r="J92" s="74">
        <v>8</v>
      </c>
      <c r="K92" s="55">
        <f t="shared" si="9"/>
        <v>30.7</v>
      </c>
    </row>
    <row r="93" spans="1:11" s="56" customFormat="1" hidden="1">
      <c r="A93" s="92" t="s">
        <v>439</v>
      </c>
      <c r="B93" s="93" t="s">
        <v>784</v>
      </c>
      <c r="C93" s="64" t="s">
        <v>70</v>
      </c>
      <c r="D93" s="64" t="s">
        <v>317</v>
      </c>
      <c r="E93" s="64" t="s">
        <v>363</v>
      </c>
      <c r="F93" s="74" t="s">
        <v>22</v>
      </c>
      <c r="G93" s="74">
        <v>4.0999999999999996</v>
      </c>
      <c r="H93" s="74" t="s">
        <v>22</v>
      </c>
      <c r="I93" s="74" t="s">
        <v>22</v>
      </c>
      <c r="J93" s="74" t="s">
        <v>22</v>
      </c>
      <c r="K93" s="55">
        <f t="shared" si="9"/>
        <v>4.0999999999999996</v>
      </c>
    </row>
    <row r="94" spans="1:11" s="56" customFormat="1" ht="30" hidden="1">
      <c r="A94" s="72" t="s">
        <v>441</v>
      </c>
      <c r="B94" s="93" t="s">
        <v>785</v>
      </c>
      <c r="C94" s="64" t="s">
        <v>70</v>
      </c>
      <c r="D94" s="64" t="s">
        <v>317</v>
      </c>
      <c r="E94" s="64" t="s">
        <v>363</v>
      </c>
      <c r="F94" s="74" t="s">
        <v>22</v>
      </c>
      <c r="G94" s="74">
        <v>7</v>
      </c>
      <c r="H94" s="74" t="s">
        <v>22</v>
      </c>
      <c r="I94" s="74" t="s">
        <v>22</v>
      </c>
      <c r="J94" s="74" t="s">
        <v>22</v>
      </c>
      <c r="K94" s="55">
        <f t="shared" si="9"/>
        <v>7</v>
      </c>
    </row>
    <row r="95" spans="1:11" s="56" customFormat="1" ht="30" hidden="1">
      <c r="A95" s="92" t="s">
        <v>443</v>
      </c>
      <c r="B95" s="93" t="s">
        <v>786</v>
      </c>
      <c r="C95" s="64" t="s">
        <v>70</v>
      </c>
      <c r="D95" s="64" t="s">
        <v>317</v>
      </c>
      <c r="E95" s="64" t="s">
        <v>363</v>
      </c>
      <c r="F95" s="74" t="s">
        <v>22</v>
      </c>
      <c r="G95" s="74">
        <v>238</v>
      </c>
      <c r="H95" s="74" t="s">
        <v>22</v>
      </c>
      <c r="I95" s="74" t="s">
        <v>22</v>
      </c>
      <c r="J95" s="74" t="s">
        <v>22</v>
      </c>
      <c r="K95" s="55">
        <f t="shared" si="9"/>
        <v>238</v>
      </c>
    </row>
    <row r="96" spans="1:11" s="56" customFormat="1" hidden="1">
      <c r="A96" s="72" t="s">
        <v>445</v>
      </c>
      <c r="B96" s="94" t="s">
        <v>787</v>
      </c>
      <c r="C96" s="64" t="s">
        <v>70</v>
      </c>
      <c r="D96" s="64" t="s">
        <v>317</v>
      </c>
      <c r="E96" s="64" t="s">
        <v>363</v>
      </c>
      <c r="F96" s="74" t="s">
        <v>22</v>
      </c>
      <c r="G96" s="74" t="s">
        <v>22</v>
      </c>
      <c r="H96" s="74">
        <v>14.5</v>
      </c>
      <c r="I96" s="74">
        <v>14.5</v>
      </c>
      <c r="J96" s="74">
        <v>14.5</v>
      </c>
      <c r="K96" s="55">
        <f>SUM(F96:J96)</f>
        <v>43.5</v>
      </c>
    </row>
    <row r="97" spans="1:11" s="56" customFormat="1" hidden="1">
      <c r="A97" s="92" t="s">
        <v>447</v>
      </c>
      <c r="B97" s="94" t="s">
        <v>788</v>
      </c>
      <c r="C97" s="64" t="s">
        <v>70</v>
      </c>
      <c r="D97" s="64" t="s">
        <v>317</v>
      </c>
      <c r="E97" s="64" t="s">
        <v>363</v>
      </c>
      <c r="F97" s="74" t="s">
        <v>22</v>
      </c>
      <c r="G97" s="74" t="s">
        <v>22</v>
      </c>
      <c r="H97" s="74">
        <v>15</v>
      </c>
      <c r="I97" s="74">
        <v>15</v>
      </c>
      <c r="J97" s="74">
        <v>15</v>
      </c>
      <c r="K97" s="55">
        <f t="shared" ref="K97:K101" si="10">SUM(F97:J97)</f>
        <v>45</v>
      </c>
    </row>
    <row r="98" spans="1:11" s="56" customFormat="1" ht="30" hidden="1">
      <c r="A98" s="72" t="s">
        <v>449</v>
      </c>
      <c r="B98" s="95" t="s">
        <v>789</v>
      </c>
      <c r="C98" s="64" t="s">
        <v>70</v>
      </c>
      <c r="D98" s="64" t="s">
        <v>317</v>
      </c>
      <c r="E98" s="64" t="s">
        <v>363</v>
      </c>
      <c r="F98" s="74" t="s">
        <v>22</v>
      </c>
      <c r="G98" s="74" t="s">
        <v>22</v>
      </c>
      <c r="H98" s="74">
        <v>3.3</v>
      </c>
      <c r="I98" s="74">
        <v>3.3</v>
      </c>
      <c r="J98" s="74">
        <v>3.3</v>
      </c>
      <c r="K98" s="55">
        <f t="shared" si="10"/>
        <v>9.8999999999999986</v>
      </c>
    </row>
    <row r="99" spans="1:11" s="56" customFormat="1" ht="30" hidden="1">
      <c r="A99" s="92" t="s">
        <v>451</v>
      </c>
      <c r="B99" s="91" t="s">
        <v>790</v>
      </c>
      <c r="C99" s="64" t="s">
        <v>70</v>
      </c>
      <c r="D99" s="64" t="s">
        <v>317</v>
      </c>
      <c r="E99" s="64" t="s">
        <v>363</v>
      </c>
      <c r="F99" s="74" t="s">
        <v>22</v>
      </c>
      <c r="G99" s="74" t="s">
        <v>22</v>
      </c>
      <c r="H99" s="74">
        <v>1</v>
      </c>
      <c r="I99" s="74">
        <v>1</v>
      </c>
      <c r="J99" s="74">
        <v>1</v>
      </c>
      <c r="K99" s="55">
        <f t="shared" si="10"/>
        <v>3</v>
      </c>
    </row>
    <row r="100" spans="1:11" s="56" customFormat="1" hidden="1">
      <c r="A100" s="72" t="s">
        <v>453</v>
      </c>
      <c r="B100" s="91" t="s">
        <v>791</v>
      </c>
      <c r="C100" s="64" t="s">
        <v>70</v>
      </c>
      <c r="D100" s="64" t="s">
        <v>317</v>
      </c>
      <c r="E100" s="64" t="s">
        <v>363</v>
      </c>
      <c r="F100" s="74" t="s">
        <v>22</v>
      </c>
      <c r="G100" s="74" t="s">
        <v>22</v>
      </c>
      <c r="H100" s="74">
        <v>19</v>
      </c>
      <c r="I100" s="74">
        <v>19</v>
      </c>
      <c r="J100" s="74">
        <v>19</v>
      </c>
      <c r="K100" s="55">
        <f t="shared" si="10"/>
        <v>57</v>
      </c>
    </row>
    <row r="101" spans="1:11" s="56" customFormat="1" hidden="1">
      <c r="A101" s="92" t="s">
        <v>455</v>
      </c>
      <c r="B101" s="93" t="s">
        <v>792</v>
      </c>
      <c r="C101" s="64" t="s">
        <v>70</v>
      </c>
      <c r="D101" s="64" t="s">
        <v>317</v>
      </c>
      <c r="E101" s="64" t="s">
        <v>363</v>
      </c>
      <c r="F101" s="74">
        <v>16.2</v>
      </c>
      <c r="G101" s="74">
        <v>16.2</v>
      </c>
      <c r="H101" s="74" t="s">
        <v>22</v>
      </c>
      <c r="I101" s="74" t="s">
        <v>22</v>
      </c>
      <c r="J101" s="74" t="s">
        <v>22</v>
      </c>
      <c r="K101" s="55">
        <f t="shared" si="10"/>
        <v>32.4</v>
      </c>
    </row>
    <row r="102" spans="1:11" s="56" customFormat="1" hidden="1">
      <c r="A102" s="72"/>
      <c r="B102" s="90" t="s">
        <v>403</v>
      </c>
      <c r="C102" s="64"/>
      <c r="D102" s="64"/>
      <c r="E102" s="64"/>
      <c r="F102" s="74"/>
      <c r="G102" s="74"/>
      <c r="H102" s="74"/>
      <c r="I102" s="74"/>
      <c r="J102" s="74"/>
      <c r="K102" s="74"/>
    </row>
    <row r="103" spans="1:11" s="56" customFormat="1" ht="30" hidden="1">
      <c r="A103" s="72" t="s">
        <v>457</v>
      </c>
      <c r="B103" s="91" t="s">
        <v>793</v>
      </c>
      <c r="C103" s="64" t="s">
        <v>70</v>
      </c>
      <c r="D103" s="64" t="s">
        <v>317</v>
      </c>
      <c r="E103" s="64" t="s">
        <v>363</v>
      </c>
      <c r="F103" s="74">
        <v>90.6</v>
      </c>
      <c r="G103" s="74">
        <v>93.9</v>
      </c>
      <c r="H103" s="74">
        <v>60</v>
      </c>
      <c r="I103" s="74">
        <v>60</v>
      </c>
      <c r="J103" s="74">
        <v>60</v>
      </c>
      <c r="K103" s="55">
        <f t="shared" si="6"/>
        <v>364.5</v>
      </c>
    </row>
    <row r="104" spans="1:11" s="56" customFormat="1" ht="30" hidden="1">
      <c r="A104" s="92" t="s">
        <v>459</v>
      </c>
      <c r="B104" s="91" t="s">
        <v>794</v>
      </c>
      <c r="C104" s="64" t="s">
        <v>70</v>
      </c>
      <c r="D104" s="64" t="s">
        <v>317</v>
      </c>
      <c r="E104" s="64" t="s">
        <v>363</v>
      </c>
      <c r="F104" s="74">
        <v>12</v>
      </c>
      <c r="G104" s="74" t="s">
        <v>22</v>
      </c>
      <c r="H104" s="74" t="s">
        <v>22</v>
      </c>
      <c r="I104" s="74" t="s">
        <v>22</v>
      </c>
      <c r="J104" s="74" t="s">
        <v>22</v>
      </c>
      <c r="K104" s="55">
        <f t="shared" si="6"/>
        <v>12</v>
      </c>
    </row>
    <row r="105" spans="1:11" s="56" customFormat="1" ht="30" hidden="1">
      <c r="A105" s="72" t="s">
        <v>461</v>
      </c>
      <c r="B105" s="91" t="s">
        <v>795</v>
      </c>
      <c r="C105" s="64" t="s">
        <v>70</v>
      </c>
      <c r="D105" s="64" t="s">
        <v>317</v>
      </c>
      <c r="E105" s="64" t="s">
        <v>363</v>
      </c>
      <c r="F105" s="74">
        <v>29.9</v>
      </c>
      <c r="G105" s="74" t="s">
        <v>22</v>
      </c>
      <c r="H105" s="74" t="s">
        <v>22</v>
      </c>
      <c r="I105" s="74" t="s">
        <v>22</v>
      </c>
      <c r="J105" s="74" t="s">
        <v>22</v>
      </c>
      <c r="K105" s="55">
        <f t="shared" si="6"/>
        <v>29.9</v>
      </c>
    </row>
    <row r="106" spans="1:11" s="56" customFormat="1" hidden="1">
      <c r="A106" s="92" t="s">
        <v>463</v>
      </c>
      <c r="B106" s="91" t="s">
        <v>796</v>
      </c>
      <c r="C106" s="64" t="s">
        <v>70</v>
      </c>
      <c r="D106" s="64" t="s">
        <v>317</v>
      </c>
      <c r="E106" s="64" t="s">
        <v>363</v>
      </c>
      <c r="F106" s="74">
        <v>2.4</v>
      </c>
      <c r="G106" s="74" t="s">
        <v>22</v>
      </c>
      <c r="H106" s="74" t="s">
        <v>22</v>
      </c>
      <c r="I106" s="74" t="s">
        <v>22</v>
      </c>
      <c r="J106" s="74" t="s">
        <v>22</v>
      </c>
      <c r="K106" s="55">
        <f t="shared" si="6"/>
        <v>2.4</v>
      </c>
    </row>
    <row r="107" spans="1:11" s="56" customFormat="1" ht="45" hidden="1">
      <c r="A107" s="72" t="s">
        <v>465</v>
      </c>
      <c r="B107" s="91" t="s">
        <v>797</v>
      </c>
      <c r="C107" s="64" t="s">
        <v>70</v>
      </c>
      <c r="D107" s="64" t="s">
        <v>317</v>
      </c>
      <c r="E107" s="64" t="s">
        <v>363</v>
      </c>
      <c r="F107" s="74">
        <v>29.8</v>
      </c>
      <c r="G107" s="74" t="s">
        <v>22</v>
      </c>
      <c r="H107" s="74" t="s">
        <v>22</v>
      </c>
      <c r="I107" s="74" t="s">
        <v>22</v>
      </c>
      <c r="J107" s="74" t="s">
        <v>22</v>
      </c>
      <c r="K107" s="55">
        <f t="shared" si="6"/>
        <v>29.8</v>
      </c>
    </row>
    <row r="108" spans="1:11" s="56" customFormat="1" hidden="1">
      <c r="A108" s="92" t="s">
        <v>467</v>
      </c>
      <c r="B108" s="91" t="s">
        <v>798</v>
      </c>
      <c r="C108" s="64" t="s">
        <v>70</v>
      </c>
      <c r="D108" s="64" t="s">
        <v>317</v>
      </c>
      <c r="E108" s="64" t="s">
        <v>363</v>
      </c>
      <c r="F108" s="74">
        <v>12.6</v>
      </c>
      <c r="G108" s="74" t="s">
        <v>22</v>
      </c>
      <c r="H108" s="74">
        <v>6</v>
      </c>
      <c r="I108" s="74">
        <v>6</v>
      </c>
      <c r="J108" s="74">
        <v>6</v>
      </c>
      <c r="K108" s="55">
        <f t="shared" si="6"/>
        <v>30.6</v>
      </c>
    </row>
    <row r="109" spans="1:11" s="56" customFormat="1" hidden="1">
      <c r="A109" s="72" t="s">
        <v>469</v>
      </c>
      <c r="B109" s="91" t="s">
        <v>799</v>
      </c>
      <c r="C109" s="64" t="s">
        <v>70</v>
      </c>
      <c r="D109" s="64" t="s">
        <v>317</v>
      </c>
      <c r="E109" s="64" t="s">
        <v>363</v>
      </c>
      <c r="F109" s="74">
        <v>11.3</v>
      </c>
      <c r="G109" s="74" t="s">
        <v>22</v>
      </c>
      <c r="H109" s="74" t="s">
        <v>22</v>
      </c>
      <c r="I109" s="74" t="s">
        <v>22</v>
      </c>
      <c r="J109" s="74" t="s">
        <v>22</v>
      </c>
      <c r="K109" s="55">
        <f t="shared" si="6"/>
        <v>11.3</v>
      </c>
    </row>
    <row r="110" spans="1:11" s="56" customFormat="1" ht="30" hidden="1">
      <c r="A110" s="92" t="s">
        <v>471</v>
      </c>
      <c r="B110" s="91" t="s">
        <v>800</v>
      </c>
      <c r="C110" s="64" t="s">
        <v>70</v>
      </c>
      <c r="D110" s="64" t="s">
        <v>317</v>
      </c>
      <c r="E110" s="64" t="s">
        <v>363</v>
      </c>
      <c r="F110" s="74">
        <v>2.9</v>
      </c>
      <c r="G110" s="74" t="s">
        <v>22</v>
      </c>
      <c r="H110" s="74" t="s">
        <v>22</v>
      </c>
      <c r="I110" s="74" t="s">
        <v>22</v>
      </c>
      <c r="J110" s="74" t="s">
        <v>22</v>
      </c>
      <c r="K110" s="55">
        <f t="shared" si="6"/>
        <v>2.9</v>
      </c>
    </row>
    <row r="111" spans="1:11" s="56" customFormat="1" ht="30" hidden="1">
      <c r="A111" s="72" t="s">
        <v>473</v>
      </c>
      <c r="B111" s="91" t="s">
        <v>801</v>
      </c>
      <c r="C111" s="64" t="s">
        <v>70</v>
      </c>
      <c r="D111" s="64" t="s">
        <v>317</v>
      </c>
      <c r="E111" s="64" t="s">
        <v>363</v>
      </c>
      <c r="F111" s="74">
        <v>13.6</v>
      </c>
      <c r="G111" s="74" t="s">
        <v>22</v>
      </c>
      <c r="H111" s="74" t="s">
        <v>22</v>
      </c>
      <c r="I111" s="74" t="s">
        <v>22</v>
      </c>
      <c r="J111" s="74" t="s">
        <v>22</v>
      </c>
      <c r="K111" s="55">
        <f t="shared" si="6"/>
        <v>13.6</v>
      </c>
    </row>
    <row r="112" spans="1:11" s="56" customFormat="1" ht="30" hidden="1">
      <c r="A112" s="92" t="s">
        <v>475</v>
      </c>
      <c r="B112" s="91" t="s">
        <v>802</v>
      </c>
      <c r="C112" s="64" t="s">
        <v>70</v>
      </c>
      <c r="D112" s="64" t="s">
        <v>317</v>
      </c>
      <c r="E112" s="64" t="s">
        <v>363</v>
      </c>
      <c r="F112" s="74">
        <v>46.9</v>
      </c>
      <c r="G112" s="74" t="s">
        <v>22</v>
      </c>
      <c r="H112" s="74">
        <v>38</v>
      </c>
      <c r="I112" s="74">
        <v>38</v>
      </c>
      <c r="J112" s="74">
        <v>38</v>
      </c>
      <c r="K112" s="55">
        <f t="shared" si="6"/>
        <v>160.9</v>
      </c>
    </row>
    <row r="113" spans="1:11" s="56" customFormat="1" ht="30" hidden="1">
      <c r="A113" s="72" t="s">
        <v>477</v>
      </c>
      <c r="B113" s="91" t="s">
        <v>803</v>
      </c>
      <c r="C113" s="64" t="s">
        <v>70</v>
      </c>
      <c r="D113" s="64" t="s">
        <v>317</v>
      </c>
      <c r="E113" s="64" t="s">
        <v>363</v>
      </c>
      <c r="F113" s="74">
        <v>14.2</v>
      </c>
      <c r="G113" s="74" t="s">
        <v>22</v>
      </c>
      <c r="H113" s="74" t="s">
        <v>22</v>
      </c>
      <c r="I113" s="74" t="s">
        <v>22</v>
      </c>
      <c r="J113" s="74" t="s">
        <v>22</v>
      </c>
      <c r="K113" s="55">
        <f t="shared" si="6"/>
        <v>14.2</v>
      </c>
    </row>
    <row r="114" spans="1:11" s="56" customFormat="1" ht="30" hidden="1">
      <c r="A114" s="92" t="s">
        <v>479</v>
      </c>
      <c r="B114" s="91" t="s">
        <v>804</v>
      </c>
      <c r="C114" s="64" t="s">
        <v>70</v>
      </c>
      <c r="D114" s="64" t="s">
        <v>317</v>
      </c>
      <c r="E114" s="64" t="s">
        <v>363</v>
      </c>
      <c r="F114" s="74">
        <v>11.4</v>
      </c>
      <c r="G114" s="74">
        <v>9.1</v>
      </c>
      <c r="H114" s="74">
        <v>15</v>
      </c>
      <c r="I114" s="74">
        <v>15</v>
      </c>
      <c r="J114" s="74">
        <v>15</v>
      </c>
      <c r="K114" s="55">
        <f t="shared" si="6"/>
        <v>65.5</v>
      </c>
    </row>
    <row r="115" spans="1:11" s="56" customFormat="1" hidden="1">
      <c r="A115" s="72" t="s">
        <v>481</v>
      </c>
      <c r="B115" s="91" t="s">
        <v>805</v>
      </c>
      <c r="C115" s="64" t="s">
        <v>70</v>
      </c>
      <c r="D115" s="64" t="s">
        <v>317</v>
      </c>
      <c r="E115" s="64" t="s">
        <v>363</v>
      </c>
      <c r="F115" s="74">
        <v>13.4</v>
      </c>
      <c r="G115" s="74">
        <v>13.4</v>
      </c>
      <c r="H115" s="74" t="s">
        <v>22</v>
      </c>
      <c r="I115" s="74" t="s">
        <v>22</v>
      </c>
      <c r="J115" s="74" t="s">
        <v>22</v>
      </c>
      <c r="K115" s="55">
        <f t="shared" si="6"/>
        <v>26.8</v>
      </c>
    </row>
    <row r="116" spans="1:11" s="56" customFormat="1" ht="30" hidden="1">
      <c r="A116" s="92" t="s">
        <v>483</v>
      </c>
      <c r="B116" s="91" t="s">
        <v>806</v>
      </c>
      <c r="C116" s="64" t="s">
        <v>70</v>
      </c>
      <c r="D116" s="64" t="s">
        <v>317</v>
      </c>
      <c r="E116" s="64" t="s">
        <v>363</v>
      </c>
      <c r="F116" s="74">
        <v>151.5</v>
      </c>
      <c r="G116" s="74" t="s">
        <v>22</v>
      </c>
      <c r="H116" s="74">
        <v>233</v>
      </c>
      <c r="I116" s="74">
        <v>152.9</v>
      </c>
      <c r="J116" s="74">
        <v>152.9</v>
      </c>
      <c r="K116" s="55">
        <f t="shared" si="6"/>
        <v>690.3</v>
      </c>
    </row>
    <row r="117" spans="1:11" s="56" customFormat="1" hidden="1">
      <c r="A117" s="72" t="s">
        <v>485</v>
      </c>
      <c r="B117" s="91" t="s">
        <v>807</v>
      </c>
      <c r="C117" s="64" t="s">
        <v>70</v>
      </c>
      <c r="D117" s="64" t="s">
        <v>317</v>
      </c>
      <c r="E117" s="64" t="s">
        <v>363</v>
      </c>
      <c r="F117" s="74">
        <v>5.6</v>
      </c>
      <c r="G117" s="74">
        <v>6.8</v>
      </c>
      <c r="H117" s="74" t="s">
        <v>22</v>
      </c>
      <c r="I117" s="74" t="s">
        <v>22</v>
      </c>
      <c r="J117" s="74" t="s">
        <v>22</v>
      </c>
      <c r="K117" s="55">
        <f t="shared" si="6"/>
        <v>12.399999999999999</v>
      </c>
    </row>
    <row r="118" spans="1:11" s="56" customFormat="1" ht="30" hidden="1">
      <c r="A118" s="92" t="s">
        <v>487</v>
      </c>
      <c r="B118" s="91" t="s">
        <v>808</v>
      </c>
      <c r="C118" s="64" t="s">
        <v>70</v>
      </c>
      <c r="D118" s="64" t="s">
        <v>317</v>
      </c>
      <c r="E118" s="64" t="s">
        <v>363</v>
      </c>
      <c r="F118" s="74">
        <v>6</v>
      </c>
      <c r="G118" s="74" t="s">
        <v>22</v>
      </c>
      <c r="H118" s="74" t="s">
        <v>22</v>
      </c>
      <c r="I118" s="74" t="s">
        <v>22</v>
      </c>
      <c r="J118" s="74" t="s">
        <v>22</v>
      </c>
      <c r="K118" s="55">
        <f t="shared" si="6"/>
        <v>6</v>
      </c>
    </row>
    <row r="119" spans="1:11" s="56" customFormat="1" ht="30" hidden="1">
      <c r="A119" s="72" t="s">
        <v>489</v>
      </c>
      <c r="B119" s="91" t="s">
        <v>809</v>
      </c>
      <c r="C119" s="64" t="s">
        <v>70</v>
      </c>
      <c r="D119" s="64" t="s">
        <v>317</v>
      </c>
      <c r="E119" s="64" t="s">
        <v>363</v>
      </c>
      <c r="F119" s="74">
        <v>25</v>
      </c>
      <c r="G119" s="74">
        <v>25</v>
      </c>
      <c r="H119" s="74" t="s">
        <v>22</v>
      </c>
      <c r="I119" s="74" t="s">
        <v>22</v>
      </c>
      <c r="J119" s="74" t="s">
        <v>22</v>
      </c>
      <c r="K119" s="55">
        <f t="shared" si="6"/>
        <v>50</v>
      </c>
    </row>
    <row r="120" spans="1:11" s="56" customFormat="1" hidden="1">
      <c r="A120" s="92" t="s">
        <v>491</v>
      </c>
      <c r="B120" s="91" t="s">
        <v>810</v>
      </c>
      <c r="C120" s="64" t="s">
        <v>70</v>
      </c>
      <c r="D120" s="64" t="s">
        <v>317</v>
      </c>
      <c r="E120" s="64" t="s">
        <v>363</v>
      </c>
      <c r="F120" s="74">
        <v>5.7</v>
      </c>
      <c r="G120" s="74">
        <v>5.7</v>
      </c>
      <c r="H120" s="74" t="s">
        <v>22</v>
      </c>
      <c r="I120" s="74" t="s">
        <v>22</v>
      </c>
      <c r="J120" s="74" t="s">
        <v>22</v>
      </c>
      <c r="K120" s="55">
        <f t="shared" si="6"/>
        <v>11.4</v>
      </c>
    </row>
    <row r="121" spans="1:11" s="56" customFormat="1" ht="30" hidden="1">
      <c r="A121" s="72" t="s">
        <v>493</v>
      </c>
      <c r="B121" s="91" t="s">
        <v>811</v>
      </c>
      <c r="C121" s="64" t="s">
        <v>70</v>
      </c>
      <c r="D121" s="64" t="s">
        <v>317</v>
      </c>
      <c r="E121" s="64" t="s">
        <v>363</v>
      </c>
      <c r="F121" s="74">
        <v>4.3</v>
      </c>
      <c r="G121" s="74">
        <v>18.600000000000001</v>
      </c>
      <c r="H121" s="74" t="s">
        <v>22</v>
      </c>
      <c r="I121" s="74" t="s">
        <v>22</v>
      </c>
      <c r="J121" s="74" t="s">
        <v>22</v>
      </c>
      <c r="K121" s="55">
        <f t="shared" si="6"/>
        <v>22.900000000000002</v>
      </c>
    </row>
    <row r="122" spans="1:11" s="56" customFormat="1" hidden="1">
      <c r="A122" s="92" t="s">
        <v>495</v>
      </c>
      <c r="B122" s="91" t="s">
        <v>812</v>
      </c>
      <c r="C122" s="64" t="s">
        <v>70</v>
      </c>
      <c r="D122" s="64" t="s">
        <v>317</v>
      </c>
      <c r="E122" s="64" t="s">
        <v>363</v>
      </c>
      <c r="F122" s="74">
        <v>6.8</v>
      </c>
      <c r="G122" s="74">
        <v>6.8</v>
      </c>
      <c r="H122" s="74" t="s">
        <v>22</v>
      </c>
      <c r="I122" s="74" t="s">
        <v>22</v>
      </c>
      <c r="J122" s="74" t="s">
        <v>22</v>
      </c>
      <c r="K122" s="55">
        <f t="shared" si="6"/>
        <v>13.6</v>
      </c>
    </row>
    <row r="123" spans="1:11" s="56" customFormat="1" hidden="1">
      <c r="A123" s="72" t="s">
        <v>813</v>
      </c>
      <c r="B123" s="91" t="s">
        <v>814</v>
      </c>
      <c r="C123" s="64" t="s">
        <v>70</v>
      </c>
      <c r="D123" s="64" t="s">
        <v>317</v>
      </c>
      <c r="E123" s="64" t="s">
        <v>363</v>
      </c>
      <c r="F123" s="74">
        <v>13.1</v>
      </c>
      <c r="G123" s="74">
        <v>21.3</v>
      </c>
      <c r="H123" s="74" t="s">
        <v>22</v>
      </c>
      <c r="I123" s="74" t="s">
        <v>22</v>
      </c>
      <c r="J123" s="74" t="s">
        <v>22</v>
      </c>
      <c r="K123" s="55">
        <f t="shared" si="6"/>
        <v>34.4</v>
      </c>
    </row>
    <row r="124" spans="1:11" s="56" customFormat="1" ht="30" hidden="1">
      <c r="A124" s="92" t="s">
        <v>815</v>
      </c>
      <c r="B124" s="91" t="s">
        <v>816</v>
      </c>
      <c r="C124" s="64" t="s">
        <v>70</v>
      </c>
      <c r="D124" s="64" t="s">
        <v>317</v>
      </c>
      <c r="E124" s="64" t="s">
        <v>363</v>
      </c>
      <c r="F124" s="74">
        <v>7</v>
      </c>
      <c r="G124" s="74">
        <v>7</v>
      </c>
      <c r="H124" s="74" t="s">
        <v>22</v>
      </c>
      <c r="I124" s="74" t="s">
        <v>22</v>
      </c>
      <c r="J124" s="74" t="s">
        <v>22</v>
      </c>
      <c r="K124" s="55">
        <f t="shared" si="6"/>
        <v>14</v>
      </c>
    </row>
    <row r="125" spans="1:11" s="56" customFormat="1" ht="30" hidden="1">
      <c r="A125" s="72" t="s">
        <v>817</v>
      </c>
      <c r="B125" s="91" t="s">
        <v>818</v>
      </c>
      <c r="C125" s="64" t="s">
        <v>70</v>
      </c>
      <c r="D125" s="64" t="s">
        <v>317</v>
      </c>
      <c r="E125" s="64" t="s">
        <v>363</v>
      </c>
      <c r="F125" s="74">
        <v>10.7</v>
      </c>
      <c r="G125" s="74">
        <v>10.7</v>
      </c>
      <c r="H125" s="74" t="s">
        <v>22</v>
      </c>
      <c r="I125" s="74" t="s">
        <v>22</v>
      </c>
      <c r="J125" s="74" t="s">
        <v>22</v>
      </c>
      <c r="K125" s="55">
        <f t="shared" si="6"/>
        <v>21.4</v>
      </c>
    </row>
    <row r="126" spans="1:11" s="56" customFormat="1" ht="30" hidden="1">
      <c r="A126" s="92" t="s">
        <v>819</v>
      </c>
      <c r="B126" s="91" t="s">
        <v>820</v>
      </c>
      <c r="C126" s="64" t="s">
        <v>70</v>
      </c>
      <c r="D126" s="64" t="s">
        <v>317</v>
      </c>
      <c r="E126" s="64" t="s">
        <v>363</v>
      </c>
      <c r="F126" s="74">
        <v>4.5999999999999996</v>
      </c>
      <c r="G126" s="74">
        <v>4.5999999999999996</v>
      </c>
      <c r="H126" s="74" t="s">
        <v>22</v>
      </c>
      <c r="I126" s="74" t="s">
        <v>22</v>
      </c>
      <c r="J126" s="74" t="s">
        <v>22</v>
      </c>
      <c r="K126" s="55">
        <f t="shared" si="6"/>
        <v>9.1999999999999993</v>
      </c>
    </row>
    <row r="127" spans="1:11" s="56" customFormat="1" hidden="1">
      <c r="A127" s="72" t="s">
        <v>821</v>
      </c>
      <c r="B127" s="91" t="s">
        <v>822</v>
      </c>
      <c r="C127" s="64" t="s">
        <v>70</v>
      </c>
      <c r="D127" s="64" t="s">
        <v>317</v>
      </c>
      <c r="E127" s="64" t="s">
        <v>363</v>
      </c>
      <c r="F127" s="74">
        <v>12.4</v>
      </c>
      <c r="G127" s="74">
        <v>12.4</v>
      </c>
      <c r="H127" s="74">
        <v>9</v>
      </c>
      <c r="I127" s="74">
        <v>9</v>
      </c>
      <c r="J127" s="74">
        <v>9</v>
      </c>
      <c r="K127" s="55">
        <f t="shared" si="6"/>
        <v>51.8</v>
      </c>
    </row>
    <row r="128" spans="1:11" s="56" customFormat="1" hidden="1">
      <c r="A128" s="92" t="s">
        <v>823</v>
      </c>
      <c r="B128" s="91" t="s">
        <v>824</v>
      </c>
      <c r="C128" s="64" t="s">
        <v>70</v>
      </c>
      <c r="D128" s="64" t="s">
        <v>317</v>
      </c>
      <c r="E128" s="64" t="s">
        <v>363</v>
      </c>
      <c r="F128" s="74">
        <v>66</v>
      </c>
      <c r="G128" s="74">
        <v>76</v>
      </c>
      <c r="H128" s="74" t="s">
        <v>22</v>
      </c>
      <c r="I128" s="74" t="s">
        <v>22</v>
      </c>
      <c r="J128" s="74" t="s">
        <v>22</v>
      </c>
      <c r="K128" s="55">
        <f t="shared" si="6"/>
        <v>142</v>
      </c>
    </row>
    <row r="129" spans="1:11" s="56" customFormat="1" ht="30" hidden="1">
      <c r="A129" s="72" t="s">
        <v>825</v>
      </c>
      <c r="B129" s="91" t="s">
        <v>826</v>
      </c>
      <c r="C129" s="64" t="s">
        <v>70</v>
      </c>
      <c r="D129" s="64" t="s">
        <v>317</v>
      </c>
      <c r="E129" s="64" t="s">
        <v>363</v>
      </c>
      <c r="F129" s="74">
        <v>8.6999999999999993</v>
      </c>
      <c r="G129" s="74">
        <v>8.6999999999999993</v>
      </c>
      <c r="H129" s="74">
        <v>21</v>
      </c>
      <c r="I129" s="74">
        <v>21</v>
      </c>
      <c r="J129" s="74">
        <v>21</v>
      </c>
      <c r="K129" s="55">
        <f t="shared" si="6"/>
        <v>80.400000000000006</v>
      </c>
    </row>
    <row r="130" spans="1:11" s="56" customFormat="1" hidden="1">
      <c r="A130" s="92" t="s">
        <v>827</v>
      </c>
      <c r="B130" s="91" t="s">
        <v>828</v>
      </c>
      <c r="C130" s="64" t="s">
        <v>70</v>
      </c>
      <c r="D130" s="64" t="s">
        <v>317</v>
      </c>
      <c r="E130" s="64" t="s">
        <v>363</v>
      </c>
      <c r="F130" s="74">
        <v>66.599999999999994</v>
      </c>
      <c r="G130" s="74">
        <v>66.599999999999994</v>
      </c>
      <c r="H130" s="74">
        <v>25</v>
      </c>
      <c r="I130" s="74">
        <v>25</v>
      </c>
      <c r="J130" s="74">
        <v>25</v>
      </c>
      <c r="K130" s="55">
        <f t="shared" si="6"/>
        <v>208.2</v>
      </c>
    </row>
    <row r="131" spans="1:11" s="56" customFormat="1" ht="30" hidden="1">
      <c r="A131" s="72" t="s">
        <v>829</v>
      </c>
      <c r="B131" s="91" t="s">
        <v>830</v>
      </c>
      <c r="C131" s="64" t="s">
        <v>70</v>
      </c>
      <c r="D131" s="64" t="s">
        <v>317</v>
      </c>
      <c r="E131" s="64" t="s">
        <v>363</v>
      </c>
      <c r="F131" s="74">
        <v>19.8</v>
      </c>
      <c r="G131" s="74">
        <v>19.8</v>
      </c>
      <c r="H131" s="74" t="s">
        <v>22</v>
      </c>
      <c r="I131" s="74" t="s">
        <v>22</v>
      </c>
      <c r="J131" s="74" t="s">
        <v>22</v>
      </c>
      <c r="K131" s="55">
        <f t="shared" si="6"/>
        <v>39.6</v>
      </c>
    </row>
    <row r="132" spans="1:11" s="56" customFormat="1" hidden="1">
      <c r="A132" s="92" t="s">
        <v>831</v>
      </c>
      <c r="B132" s="91" t="s">
        <v>832</v>
      </c>
      <c r="C132" s="64" t="s">
        <v>70</v>
      </c>
      <c r="D132" s="64" t="s">
        <v>317</v>
      </c>
      <c r="E132" s="64" t="s">
        <v>363</v>
      </c>
      <c r="F132" s="74">
        <v>5.0999999999999996</v>
      </c>
      <c r="G132" s="74">
        <v>9.8000000000000007</v>
      </c>
      <c r="H132" s="74" t="s">
        <v>22</v>
      </c>
      <c r="I132" s="74" t="s">
        <v>22</v>
      </c>
      <c r="J132" s="74" t="s">
        <v>22</v>
      </c>
      <c r="K132" s="55">
        <f t="shared" si="6"/>
        <v>14.9</v>
      </c>
    </row>
    <row r="133" spans="1:11" s="56" customFormat="1" ht="30" hidden="1">
      <c r="A133" s="72" t="s">
        <v>833</v>
      </c>
      <c r="B133" s="91" t="s">
        <v>834</v>
      </c>
      <c r="C133" s="64" t="s">
        <v>70</v>
      </c>
      <c r="D133" s="64" t="s">
        <v>317</v>
      </c>
      <c r="E133" s="64" t="s">
        <v>363</v>
      </c>
      <c r="F133" s="74">
        <v>8.5</v>
      </c>
      <c r="G133" s="74">
        <v>8.5</v>
      </c>
      <c r="H133" s="74">
        <v>4</v>
      </c>
      <c r="I133" s="74">
        <v>4</v>
      </c>
      <c r="J133" s="74">
        <v>4</v>
      </c>
      <c r="K133" s="55">
        <f t="shared" si="6"/>
        <v>29</v>
      </c>
    </row>
    <row r="134" spans="1:11" s="56" customFormat="1" hidden="1">
      <c r="A134" s="92" t="s">
        <v>835</v>
      </c>
      <c r="B134" s="91" t="s">
        <v>836</v>
      </c>
      <c r="C134" s="64" t="s">
        <v>70</v>
      </c>
      <c r="D134" s="64" t="s">
        <v>317</v>
      </c>
      <c r="E134" s="64" t="s">
        <v>363</v>
      </c>
      <c r="F134" s="74">
        <v>9.6999999999999993</v>
      </c>
      <c r="G134" s="74">
        <v>9.6999999999999993</v>
      </c>
      <c r="H134" s="74" t="s">
        <v>22</v>
      </c>
      <c r="I134" s="74" t="s">
        <v>22</v>
      </c>
      <c r="J134" s="74" t="s">
        <v>22</v>
      </c>
      <c r="K134" s="55">
        <f t="shared" si="6"/>
        <v>19.399999999999999</v>
      </c>
    </row>
    <row r="135" spans="1:11" s="56" customFormat="1" hidden="1">
      <c r="A135" s="72" t="s">
        <v>837</v>
      </c>
      <c r="B135" s="91" t="s">
        <v>838</v>
      </c>
      <c r="C135" s="64" t="s">
        <v>70</v>
      </c>
      <c r="D135" s="64" t="s">
        <v>317</v>
      </c>
      <c r="E135" s="64" t="s">
        <v>363</v>
      </c>
      <c r="F135" s="74">
        <v>5.8</v>
      </c>
      <c r="G135" s="74">
        <v>5.8</v>
      </c>
      <c r="H135" s="74">
        <v>6</v>
      </c>
      <c r="I135" s="74">
        <v>6</v>
      </c>
      <c r="J135" s="74">
        <v>6</v>
      </c>
      <c r="K135" s="55">
        <f t="shared" si="6"/>
        <v>29.6</v>
      </c>
    </row>
    <row r="136" spans="1:11" s="56" customFormat="1" hidden="1">
      <c r="A136" s="92" t="s">
        <v>839</v>
      </c>
      <c r="B136" s="95" t="s">
        <v>840</v>
      </c>
      <c r="C136" s="64" t="s">
        <v>70</v>
      </c>
      <c r="D136" s="64" t="s">
        <v>317</v>
      </c>
      <c r="E136" s="64" t="s">
        <v>363</v>
      </c>
      <c r="F136" s="74" t="s">
        <v>22</v>
      </c>
      <c r="G136" s="74" t="s">
        <v>22</v>
      </c>
      <c r="H136" s="74">
        <v>23</v>
      </c>
      <c r="I136" s="74">
        <v>23</v>
      </c>
      <c r="J136" s="74">
        <v>23</v>
      </c>
      <c r="K136" s="55">
        <f t="shared" si="6"/>
        <v>69</v>
      </c>
    </row>
    <row r="137" spans="1:11" s="56" customFormat="1" hidden="1">
      <c r="A137" s="72" t="s">
        <v>841</v>
      </c>
      <c r="B137" s="91" t="s">
        <v>842</v>
      </c>
      <c r="C137" s="64" t="s">
        <v>70</v>
      </c>
      <c r="D137" s="64" t="s">
        <v>317</v>
      </c>
      <c r="E137" s="64" t="s">
        <v>363</v>
      </c>
      <c r="F137" s="74">
        <v>6.7</v>
      </c>
      <c r="G137" s="74">
        <v>6.7</v>
      </c>
      <c r="H137" s="74" t="s">
        <v>22</v>
      </c>
      <c r="I137" s="74" t="s">
        <v>22</v>
      </c>
      <c r="J137" s="74" t="s">
        <v>22</v>
      </c>
      <c r="K137" s="55">
        <f t="shared" si="6"/>
        <v>13.4</v>
      </c>
    </row>
    <row r="138" spans="1:11" s="56" customFormat="1" hidden="1">
      <c r="A138" s="92" t="s">
        <v>843</v>
      </c>
      <c r="B138" s="93" t="s">
        <v>844</v>
      </c>
      <c r="C138" s="64" t="s">
        <v>70</v>
      </c>
      <c r="D138" s="64" t="s">
        <v>317</v>
      </c>
      <c r="E138" s="64" t="s">
        <v>363</v>
      </c>
      <c r="F138" s="74" t="s">
        <v>22</v>
      </c>
      <c r="G138" s="74">
        <v>12.9</v>
      </c>
      <c r="H138" s="74">
        <v>4.2</v>
      </c>
      <c r="I138" s="74">
        <v>4.2</v>
      </c>
      <c r="J138" s="74">
        <v>4.2</v>
      </c>
      <c r="K138" s="55">
        <f t="shared" si="6"/>
        <v>25.5</v>
      </c>
    </row>
    <row r="139" spans="1:11" s="56" customFormat="1" ht="30" hidden="1">
      <c r="A139" s="72" t="s">
        <v>845</v>
      </c>
      <c r="B139" s="93" t="s">
        <v>846</v>
      </c>
      <c r="C139" s="64" t="s">
        <v>70</v>
      </c>
      <c r="D139" s="64" t="s">
        <v>317</v>
      </c>
      <c r="E139" s="64" t="s">
        <v>363</v>
      </c>
      <c r="F139" s="74" t="s">
        <v>22</v>
      </c>
      <c r="G139" s="74">
        <v>2.2999999999999998</v>
      </c>
      <c r="H139" s="74" t="s">
        <v>22</v>
      </c>
      <c r="I139" s="74" t="s">
        <v>22</v>
      </c>
      <c r="J139" s="74" t="s">
        <v>22</v>
      </c>
      <c r="K139" s="55">
        <f t="shared" si="6"/>
        <v>2.2999999999999998</v>
      </c>
    </row>
    <row r="140" spans="1:11" s="56" customFormat="1" hidden="1">
      <c r="A140" s="92" t="s">
        <v>847</v>
      </c>
      <c r="B140" s="94" t="s">
        <v>848</v>
      </c>
      <c r="C140" s="64" t="s">
        <v>70</v>
      </c>
      <c r="D140" s="64" t="s">
        <v>317</v>
      </c>
      <c r="E140" s="64" t="s">
        <v>363</v>
      </c>
      <c r="F140" s="74" t="s">
        <v>22</v>
      </c>
      <c r="G140" s="74" t="s">
        <v>22</v>
      </c>
      <c r="H140" s="74">
        <v>19.5</v>
      </c>
      <c r="I140" s="74">
        <v>19.5</v>
      </c>
      <c r="J140" s="74">
        <v>19.5</v>
      </c>
      <c r="K140" s="55">
        <f t="shared" si="6"/>
        <v>58.5</v>
      </c>
    </row>
    <row r="141" spans="1:11" s="56" customFormat="1" hidden="1">
      <c r="A141" s="72" t="s">
        <v>849</v>
      </c>
      <c r="B141" s="93" t="s">
        <v>850</v>
      </c>
      <c r="C141" s="64" t="s">
        <v>70</v>
      </c>
      <c r="D141" s="64" t="s">
        <v>317</v>
      </c>
      <c r="E141" s="64" t="s">
        <v>363</v>
      </c>
      <c r="F141" s="74" t="s">
        <v>22</v>
      </c>
      <c r="G141" s="74">
        <v>3.7</v>
      </c>
      <c r="H141" s="74" t="s">
        <v>22</v>
      </c>
      <c r="I141" s="74" t="s">
        <v>22</v>
      </c>
      <c r="J141" s="74" t="s">
        <v>22</v>
      </c>
      <c r="K141" s="55">
        <f t="shared" si="6"/>
        <v>3.7</v>
      </c>
    </row>
    <row r="142" spans="1:11" s="56" customFormat="1" ht="30" hidden="1">
      <c r="A142" s="92" t="s">
        <v>851</v>
      </c>
      <c r="B142" s="93" t="s">
        <v>852</v>
      </c>
      <c r="C142" s="64" t="s">
        <v>70</v>
      </c>
      <c r="D142" s="64" t="s">
        <v>317</v>
      </c>
      <c r="E142" s="64" t="s">
        <v>363</v>
      </c>
      <c r="F142" s="74" t="s">
        <v>22</v>
      </c>
      <c r="G142" s="74">
        <v>9.8000000000000007</v>
      </c>
      <c r="H142" s="74">
        <v>19</v>
      </c>
      <c r="I142" s="74">
        <v>19</v>
      </c>
      <c r="J142" s="74">
        <v>19</v>
      </c>
      <c r="K142" s="55">
        <f t="shared" si="6"/>
        <v>66.8</v>
      </c>
    </row>
    <row r="143" spans="1:11" s="56" customFormat="1" ht="30" hidden="1">
      <c r="A143" s="72" t="s">
        <v>853</v>
      </c>
      <c r="B143" s="93" t="s">
        <v>854</v>
      </c>
      <c r="C143" s="64" t="s">
        <v>70</v>
      </c>
      <c r="D143" s="64" t="s">
        <v>317</v>
      </c>
      <c r="E143" s="64" t="s">
        <v>363</v>
      </c>
      <c r="F143" s="74" t="s">
        <v>22</v>
      </c>
      <c r="G143" s="74">
        <v>5.5</v>
      </c>
      <c r="H143" s="74" t="s">
        <v>22</v>
      </c>
      <c r="I143" s="74" t="s">
        <v>22</v>
      </c>
      <c r="J143" s="74" t="s">
        <v>22</v>
      </c>
      <c r="K143" s="55">
        <f t="shared" si="6"/>
        <v>5.5</v>
      </c>
    </row>
    <row r="144" spans="1:11" s="56" customFormat="1" hidden="1">
      <c r="A144" s="92" t="s">
        <v>855</v>
      </c>
      <c r="B144" s="93" t="s">
        <v>856</v>
      </c>
      <c r="C144" s="64" t="s">
        <v>70</v>
      </c>
      <c r="D144" s="64" t="s">
        <v>317</v>
      </c>
      <c r="E144" s="64" t="s">
        <v>363</v>
      </c>
      <c r="F144" s="74" t="s">
        <v>22</v>
      </c>
      <c r="G144" s="74">
        <v>34.1</v>
      </c>
      <c r="H144" s="74">
        <v>15</v>
      </c>
      <c r="I144" s="74">
        <v>15</v>
      </c>
      <c r="J144" s="74">
        <v>15</v>
      </c>
      <c r="K144" s="55">
        <f t="shared" si="6"/>
        <v>79.099999999999994</v>
      </c>
    </row>
    <row r="145" spans="1:11" s="56" customFormat="1" ht="30" hidden="1">
      <c r="A145" s="72" t="s">
        <v>857</v>
      </c>
      <c r="B145" s="93" t="s">
        <v>858</v>
      </c>
      <c r="C145" s="64" t="s">
        <v>70</v>
      </c>
      <c r="D145" s="64" t="s">
        <v>317</v>
      </c>
      <c r="E145" s="64" t="s">
        <v>363</v>
      </c>
      <c r="F145" s="74" t="s">
        <v>22</v>
      </c>
      <c r="G145" s="74">
        <v>9.1</v>
      </c>
      <c r="H145" s="74">
        <v>2</v>
      </c>
      <c r="I145" s="74">
        <v>2</v>
      </c>
      <c r="J145" s="74">
        <v>2</v>
      </c>
      <c r="K145" s="55">
        <f t="shared" si="6"/>
        <v>15.1</v>
      </c>
    </row>
    <row r="146" spans="1:11" s="56" customFormat="1" hidden="1">
      <c r="A146" s="92" t="s">
        <v>859</v>
      </c>
      <c r="B146" s="93" t="s">
        <v>860</v>
      </c>
      <c r="C146" s="64" t="s">
        <v>70</v>
      </c>
      <c r="D146" s="64" t="s">
        <v>317</v>
      </c>
      <c r="E146" s="64" t="s">
        <v>363</v>
      </c>
      <c r="F146" s="74" t="s">
        <v>22</v>
      </c>
      <c r="G146" s="74">
        <v>2.6</v>
      </c>
      <c r="H146" s="74" t="s">
        <v>22</v>
      </c>
      <c r="I146" s="74" t="s">
        <v>22</v>
      </c>
      <c r="J146" s="74" t="s">
        <v>22</v>
      </c>
      <c r="K146" s="55">
        <f t="shared" si="6"/>
        <v>2.6</v>
      </c>
    </row>
    <row r="147" spans="1:11" s="56" customFormat="1" hidden="1">
      <c r="A147" s="72" t="s">
        <v>861</v>
      </c>
      <c r="B147" s="93" t="s">
        <v>862</v>
      </c>
      <c r="C147" s="64" t="s">
        <v>70</v>
      </c>
      <c r="D147" s="64" t="s">
        <v>317</v>
      </c>
      <c r="E147" s="64" t="s">
        <v>363</v>
      </c>
      <c r="F147" s="74" t="s">
        <v>22</v>
      </c>
      <c r="G147" s="74">
        <v>2.2000000000000002</v>
      </c>
      <c r="H147" s="74">
        <v>23</v>
      </c>
      <c r="I147" s="74">
        <v>23</v>
      </c>
      <c r="J147" s="74">
        <v>23</v>
      </c>
      <c r="K147" s="55">
        <f t="shared" si="6"/>
        <v>71.2</v>
      </c>
    </row>
    <row r="148" spans="1:11" s="56" customFormat="1" ht="30" hidden="1">
      <c r="A148" s="92" t="s">
        <v>863</v>
      </c>
      <c r="B148" s="93" t="s">
        <v>864</v>
      </c>
      <c r="C148" s="64" t="s">
        <v>70</v>
      </c>
      <c r="D148" s="64" t="s">
        <v>317</v>
      </c>
      <c r="E148" s="64" t="s">
        <v>363</v>
      </c>
      <c r="F148" s="74" t="s">
        <v>22</v>
      </c>
      <c r="G148" s="74">
        <v>0.8</v>
      </c>
      <c r="H148" s="74" t="s">
        <v>22</v>
      </c>
      <c r="I148" s="74" t="s">
        <v>22</v>
      </c>
      <c r="J148" s="74" t="s">
        <v>22</v>
      </c>
      <c r="K148" s="55">
        <f t="shared" si="6"/>
        <v>0.8</v>
      </c>
    </row>
    <row r="149" spans="1:11" s="56" customFormat="1" ht="30" hidden="1">
      <c r="A149" s="72" t="s">
        <v>865</v>
      </c>
      <c r="B149" s="93" t="s">
        <v>866</v>
      </c>
      <c r="C149" s="64" t="s">
        <v>70</v>
      </c>
      <c r="D149" s="64" t="s">
        <v>317</v>
      </c>
      <c r="E149" s="64" t="s">
        <v>363</v>
      </c>
      <c r="F149" s="74" t="s">
        <v>22</v>
      </c>
      <c r="G149" s="74">
        <v>27.7</v>
      </c>
      <c r="H149" s="74">
        <v>17</v>
      </c>
      <c r="I149" s="74">
        <v>17</v>
      </c>
      <c r="J149" s="74">
        <v>17</v>
      </c>
      <c r="K149" s="55">
        <f t="shared" si="6"/>
        <v>78.7</v>
      </c>
    </row>
    <row r="150" spans="1:11" s="56" customFormat="1" hidden="1">
      <c r="A150" s="92" t="s">
        <v>867</v>
      </c>
      <c r="B150" s="93" t="s">
        <v>868</v>
      </c>
      <c r="C150" s="64" t="s">
        <v>70</v>
      </c>
      <c r="D150" s="64" t="s">
        <v>317</v>
      </c>
      <c r="E150" s="64" t="s">
        <v>363</v>
      </c>
      <c r="F150" s="74" t="s">
        <v>22</v>
      </c>
      <c r="G150" s="74">
        <v>10.4</v>
      </c>
      <c r="H150" s="74" t="s">
        <v>22</v>
      </c>
      <c r="I150" s="74" t="s">
        <v>22</v>
      </c>
      <c r="J150" s="74" t="s">
        <v>22</v>
      </c>
      <c r="K150" s="55">
        <f t="shared" si="6"/>
        <v>10.4</v>
      </c>
    </row>
    <row r="151" spans="1:11" s="56" customFormat="1" hidden="1">
      <c r="A151" s="72" t="s">
        <v>869</v>
      </c>
      <c r="B151" s="93" t="s">
        <v>870</v>
      </c>
      <c r="C151" s="64" t="s">
        <v>70</v>
      </c>
      <c r="D151" s="64" t="s">
        <v>317</v>
      </c>
      <c r="E151" s="64" t="s">
        <v>363</v>
      </c>
      <c r="F151" s="74" t="s">
        <v>22</v>
      </c>
      <c r="G151" s="74">
        <v>22.2</v>
      </c>
      <c r="H151" s="74" t="s">
        <v>22</v>
      </c>
      <c r="I151" s="74" t="s">
        <v>22</v>
      </c>
      <c r="J151" s="74" t="s">
        <v>22</v>
      </c>
      <c r="K151" s="55">
        <f t="shared" si="6"/>
        <v>22.2</v>
      </c>
    </row>
    <row r="152" spans="1:11" s="56" customFormat="1" ht="30" hidden="1">
      <c r="A152" s="92" t="s">
        <v>871</v>
      </c>
      <c r="B152" s="93" t="s">
        <v>872</v>
      </c>
      <c r="C152" s="64" t="s">
        <v>70</v>
      </c>
      <c r="D152" s="64" t="s">
        <v>317</v>
      </c>
      <c r="E152" s="64" t="s">
        <v>363</v>
      </c>
      <c r="F152" s="74" t="s">
        <v>22</v>
      </c>
      <c r="G152" s="74">
        <v>53.6</v>
      </c>
      <c r="H152" s="74" t="s">
        <v>22</v>
      </c>
      <c r="I152" s="74" t="s">
        <v>22</v>
      </c>
      <c r="J152" s="74" t="s">
        <v>22</v>
      </c>
      <c r="K152" s="55">
        <f t="shared" si="6"/>
        <v>53.6</v>
      </c>
    </row>
    <row r="153" spans="1:11" s="56" customFormat="1" hidden="1">
      <c r="A153" s="72" t="s">
        <v>873</v>
      </c>
      <c r="B153" s="93" t="s">
        <v>874</v>
      </c>
      <c r="C153" s="64" t="s">
        <v>70</v>
      </c>
      <c r="D153" s="64" t="s">
        <v>317</v>
      </c>
      <c r="E153" s="64" t="s">
        <v>363</v>
      </c>
      <c r="F153" s="74" t="s">
        <v>22</v>
      </c>
      <c r="G153" s="74">
        <v>15</v>
      </c>
      <c r="H153" s="74" t="s">
        <v>22</v>
      </c>
      <c r="I153" s="74" t="s">
        <v>22</v>
      </c>
      <c r="J153" s="74" t="s">
        <v>22</v>
      </c>
      <c r="K153" s="55">
        <f t="shared" si="6"/>
        <v>15</v>
      </c>
    </row>
    <row r="154" spans="1:11" s="56" customFormat="1" hidden="1">
      <c r="A154" s="92" t="s">
        <v>875</v>
      </c>
      <c r="B154" s="91" t="s">
        <v>876</v>
      </c>
      <c r="C154" s="64" t="s">
        <v>70</v>
      </c>
      <c r="D154" s="64" t="s">
        <v>317</v>
      </c>
      <c r="E154" s="64" t="s">
        <v>363</v>
      </c>
      <c r="F154" s="74">
        <v>10.5</v>
      </c>
      <c r="G154" s="74">
        <v>10.5</v>
      </c>
      <c r="H154" s="74">
        <v>9</v>
      </c>
      <c r="I154" s="74">
        <v>9</v>
      </c>
      <c r="J154" s="74">
        <v>9</v>
      </c>
      <c r="K154" s="55">
        <f t="shared" si="6"/>
        <v>48</v>
      </c>
    </row>
    <row r="155" spans="1:11" s="56" customFormat="1" ht="30" hidden="1">
      <c r="A155" s="72" t="s">
        <v>877</v>
      </c>
      <c r="B155" s="91" t="s">
        <v>878</v>
      </c>
      <c r="C155" s="64" t="s">
        <v>70</v>
      </c>
      <c r="D155" s="64" t="s">
        <v>317</v>
      </c>
      <c r="E155" s="64" t="s">
        <v>363</v>
      </c>
      <c r="F155" s="74" t="s">
        <v>22</v>
      </c>
      <c r="G155" s="74" t="s">
        <v>22</v>
      </c>
      <c r="H155" s="74">
        <v>18</v>
      </c>
      <c r="I155" s="74">
        <v>18</v>
      </c>
      <c r="J155" s="74">
        <v>18</v>
      </c>
      <c r="K155" s="55">
        <f t="shared" si="6"/>
        <v>54</v>
      </c>
    </row>
    <row r="156" spans="1:11" s="56" customFormat="1" ht="30" hidden="1">
      <c r="A156" s="92" t="s">
        <v>879</v>
      </c>
      <c r="B156" s="91" t="s">
        <v>880</v>
      </c>
      <c r="C156" s="64" t="s">
        <v>70</v>
      </c>
      <c r="D156" s="64" t="s">
        <v>317</v>
      </c>
      <c r="E156" s="64" t="s">
        <v>363</v>
      </c>
      <c r="F156" s="74" t="s">
        <v>22</v>
      </c>
      <c r="G156" s="74" t="s">
        <v>22</v>
      </c>
      <c r="H156" s="74">
        <v>41</v>
      </c>
      <c r="I156" s="74">
        <v>41</v>
      </c>
      <c r="J156" s="74">
        <v>41</v>
      </c>
      <c r="K156" s="55">
        <f t="shared" si="6"/>
        <v>123</v>
      </c>
    </row>
    <row r="157" spans="1:11" s="56" customFormat="1" ht="30" hidden="1">
      <c r="A157" s="72" t="s">
        <v>881</v>
      </c>
      <c r="B157" s="95" t="s">
        <v>882</v>
      </c>
      <c r="C157" s="64" t="s">
        <v>70</v>
      </c>
      <c r="D157" s="64" t="s">
        <v>317</v>
      </c>
      <c r="E157" s="64" t="s">
        <v>363</v>
      </c>
      <c r="F157" s="74" t="s">
        <v>22</v>
      </c>
      <c r="G157" s="74" t="s">
        <v>22</v>
      </c>
      <c r="H157" s="74">
        <v>5</v>
      </c>
      <c r="I157" s="74">
        <v>5</v>
      </c>
      <c r="J157" s="74">
        <v>5</v>
      </c>
      <c r="K157" s="55">
        <f t="shared" si="6"/>
        <v>15</v>
      </c>
    </row>
    <row r="158" spans="1:11" s="56" customFormat="1" ht="30" hidden="1">
      <c r="A158" s="92" t="s">
        <v>883</v>
      </c>
      <c r="B158" s="91" t="s">
        <v>884</v>
      </c>
      <c r="C158" s="64" t="s">
        <v>70</v>
      </c>
      <c r="D158" s="64" t="s">
        <v>317</v>
      </c>
      <c r="E158" s="64" t="s">
        <v>363</v>
      </c>
      <c r="F158" s="74" t="s">
        <v>22</v>
      </c>
      <c r="G158" s="74" t="s">
        <v>22</v>
      </c>
      <c r="H158" s="74">
        <v>17</v>
      </c>
      <c r="I158" s="74">
        <v>17</v>
      </c>
      <c r="J158" s="74">
        <v>17</v>
      </c>
      <c r="K158" s="55">
        <f t="shared" si="6"/>
        <v>51</v>
      </c>
    </row>
    <row r="159" spans="1:11" s="56" customFormat="1" ht="30" hidden="1">
      <c r="A159" s="72" t="s">
        <v>885</v>
      </c>
      <c r="B159" s="91" t="s">
        <v>886</v>
      </c>
      <c r="C159" s="64" t="s">
        <v>70</v>
      </c>
      <c r="D159" s="64" t="s">
        <v>317</v>
      </c>
      <c r="E159" s="64" t="s">
        <v>363</v>
      </c>
      <c r="F159" s="74" t="s">
        <v>22</v>
      </c>
      <c r="G159" s="74" t="s">
        <v>22</v>
      </c>
      <c r="H159" s="74">
        <v>9</v>
      </c>
      <c r="I159" s="74">
        <v>9</v>
      </c>
      <c r="J159" s="74">
        <v>9</v>
      </c>
      <c r="K159" s="55">
        <f t="shared" si="6"/>
        <v>27</v>
      </c>
    </row>
    <row r="160" spans="1:11" s="56" customFormat="1" ht="30" hidden="1">
      <c r="A160" s="92" t="s">
        <v>887</v>
      </c>
      <c r="B160" s="95" t="s">
        <v>888</v>
      </c>
      <c r="C160" s="64" t="s">
        <v>70</v>
      </c>
      <c r="D160" s="64" t="s">
        <v>317</v>
      </c>
      <c r="E160" s="64" t="s">
        <v>363</v>
      </c>
      <c r="F160" s="74" t="s">
        <v>22</v>
      </c>
      <c r="G160" s="74" t="s">
        <v>22</v>
      </c>
      <c r="H160" s="74">
        <v>16</v>
      </c>
      <c r="I160" s="74">
        <v>16</v>
      </c>
      <c r="J160" s="74">
        <v>16</v>
      </c>
      <c r="K160" s="55">
        <f t="shared" si="6"/>
        <v>48</v>
      </c>
    </row>
    <row r="161" spans="1:11" s="56" customFormat="1" hidden="1">
      <c r="A161" s="72" t="s">
        <v>889</v>
      </c>
      <c r="B161" s="96" t="s">
        <v>890</v>
      </c>
      <c r="C161" s="64" t="s">
        <v>70</v>
      </c>
      <c r="D161" s="64" t="s">
        <v>317</v>
      </c>
      <c r="E161" s="64" t="s">
        <v>363</v>
      </c>
      <c r="F161" s="74" t="s">
        <v>22</v>
      </c>
      <c r="G161" s="74" t="s">
        <v>22</v>
      </c>
      <c r="H161" s="74">
        <v>3</v>
      </c>
      <c r="I161" s="74">
        <v>3</v>
      </c>
      <c r="J161" s="74">
        <v>3</v>
      </c>
      <c r="K161" s="55">
        <f t="shared" si="6"/>
        <v>9</v>
      </c>
    </row>
    <row r="162" spans="1:11" s="56" customFormat="1" hidden="1">
      <c r="A162" s="92" t="s">
        <v>891</v>
      </c>
      <c r="B162" s="95" t="s">
        <v>892</v>
      </c>
      <c r="C162" s="64" t="s">
        <v>70</v>
      </c>
      <c r="D162" s="64" t="s">
        <v>317</v>
      </c>
      <c r="E162" s="64" t="s">
        <v>363</v>
      </c>
      <c r="F162" s="74" t="s">
        <v>22</v>
      </c>
      <c r="G162" s="74" t="s">
        <v>22</v>
      </c>
      <c r="H162" s="74">
        <v>11</v>
      </c>
      <c r="I162" s="74">
        <v>11</v>
      </c>
      <c r="J162" s="74">
        <v>11</v>
      </c>
      <c r="K162" s="55">
        <f t="shared" si="6"/>
        <v>33</v>
      </c>
    </row>
    <row r="163" spans="1:11" s="56" customFormat="1" hidden="1">
      <c r="A163" s="72" t="s">
        <v>893</v>
      </c>
      <c r="B163" s="91" t="s">
        <v>894</v>
      </c>
      <c r="C163" s="64" t="s">
        <v>70</v>
      </c>
      <c r="D163" s="64" t="s">
        <v>317</v>
      </c>
      <c r="E163" s="64" t="s">
        <v>363</v>
      </c>
      <c r="F163" s="74" t="s">
        <v>22</v>
      </c>
      <c r="G163" s="74" t="s">
        <v>22</v>
      </c>
      <c r="H163" s="74">
        <v>11</v>
      </c>
      <c r="I163" s="74">
        <v>11</v>
      </c>
      <c r="J163" s="74">
        <v>11</v>
      </c>
      <c r="K163" s="55">
        <f t="shared" si="6"/>
        <v>33</v>
      </c>
    </row>
    <row r="164" spans="1:11" s="56" customFormat="1" hidden="1">
      <c r="A164" s="92" t="s">
        <v>895</v>
      </c>
      <c r="B164" s="95" t="s">
        <v>896</v>
      </c>
      <c r="C164" s="64" t="s">
        <v>70</v>
      </c>
      <c r="D164" s="64" t="s">
        <v>317</v>
      </c>
      <c r="E164" s="64" t="s">
        <v>363</v>
      </c>
      <c r="F164" s="74" t="s">
        <v>22</v>
      </c>
      <c r="G164" s="74" t="s">
        <v>22</v>
      </c>
      <c r="H164" s="74">
        <v>2</v>
      </c>
      <c r="I164" s="74">
        <v>2</v>
      </c>
      <c r="J164" s="74">
        <v>2</v>
      </c>
      <c r="K164" s="55">
        <f t="shared" si="6"/>
        <v>6</v>
      </c>
    </row>
    <row r="165" spans="1:11" s="56" customFormat="1" ht="30" hidden="1">
      <c r="A165" s="72" t="s">
        <v>897</v>
      </c>
      <c r="B165" s="91" t="s">
        <v>898</v>
      </c>
      <c r="C165" s="64" t="s">
        <v>70</v>
      </c>
      <c r="D165" s="64" t="s">
        <v>317</v>
      </c>
      <c r="E165" s="64" t="s">
        <v>363</v>
      </c>
      <c r="F165" s="74" t="s">
        <v>22</v>
      </c>
      <c r="G165" s="74" t="s">
        <v>22</v>
      </c>
      <c r="H165" s="74">
        <v>65</v>
      </c>
      <c r="I165" s="74">
        <v>65</v>
      </c>
      <c r="J165" s="74">
        <v>65</v>
      </c>
      <c r="K165" s="55">
        <f t="shared" si="6"/>
        <v>195</v>
      </c>
    </row>
    <row r="166" spans="1:11" s="56" customFormat="1" ht="30" hidden="1">
      <c r="A166" s="92" t="s">
        <v>899</v>
      </c>
      <c r="B166" s="91" t="s">
        <v>900</v>
      </c>
      <c r="C166" s="64" t="s">
        <v>70</v>
      </c>
      <c r="D166" s="64" t="s">
        <v>317</v>
      </c>
      <c r="E166" s="64" t="s">
        <v>363</v>
      </c>
      <c r="F166" s="74" t="s">
        <v>22</v>
      </c>
      <c r="G166" s="74" t="s">
        <v>22</v>
      </c>
      <c r="H166" s="74">
        <v>9</v>
      </c>
      <c r="I166" s="74">
        <v>9</v>
      </c>
      <c r="J166" s="74">
        <v>9</v>
      </c>
      <c r="K166" s="55">
        <f t="shared" si="6"/>
        <v>27</v>
      </c>
    </row>
    <row r="167" spans="1:11" s="56" customFormat="1" ht="30" hidden="1">
      <c r="A167" s="72" t="s">
        <v>901</v>
      </c>
      <c r="B167" s="95" t="s">
        <v>902</v>
      </c>
      <c r="C167" s="64" t="s">
        <v>70</v>
      </c>
      <c r="D167" s="64" t="s">
        <v>317</v>
      </c>
      <c r="E167" s="64" t="s">
        <v>363</v>
      </c>
      <c r="F167" s="74" t="s">
        <v>22</v>
      </c>
      <c r="G167" s="74" t="s">
        <v>22</v>
      </c>
      <c r="H167" s="74">
        <v>13</v>
      </c>
      <c r="I167" s="74">
        <v>13</v>
      </c>
      <c r="J167" s="74">
        <v>13</v>
      </c>
      <c r="K167" s="55">
        <f t="shared" si="6"/>
        <v>39</v>
      </c>
    </row>
    <row r="168" spans="1:11" s="56" customFormat="1" ht="30" hidden="1">
      <c r="A168" s="92" t="s">
        <v>903</v>
      </c>
      <c r="B168" s="91" t="s">
        <v>904</v>
      </c>
      <c r="C168" s="64" t="s">
        <v>70</v>
      </c>
      <c r="D168" s="64" t="s">
        <v>317</v>
      </c>
      <c r="E168" s="64" t="s">
        <v>363</v>
      </c>
      <c r="F168" s="74" t="s">
        <v>22</v>
      </c>
      <c r="G168" s="74" t="s">
        <v>22</v>
      </c>
      <c r="H168" s="74">
        <v>17</v>
      </c>
      <c r="I168" s="74">
        <v>17</v>
      </c>
      <c r="J168" s="74">
        <v>17</v>
      </c>
      <c r="K168" s="55">
        <f t="shared" si="6"/>
        <v>51</v>
      </c>
    </row>
    <row r="169" spans="1:11" s="56" customFormat="1" ht="30" hidden="1">
      <c r="A169" s="72" t="s">
        <v>905</v>
      </c>
      <c r="B169" s="91" t="s">
        <v>906</v>
      </c>
      <c r="C169" s="64" t="s">
        <v>70</v>
      </c>
      <c r="D169" s="64" t="s">
        <v>317</v>
      </c>
      <c r="E169" s="64" t="s">
        <v>363</v>
      </c>
      <c r="F169" s="74" t="s">
        <v>22</v>
      </c>
      <c r="G169" s="74" t="s">
        <v>22</v>
      </c>
      <c r="H169" s="74">
        <v>56</v>
      </c>
      <c r="I169" s="74">
        <v>56</v>
      </c>
      <c r="J169" s="74">
        <v>56</v>
      </c>
      <c r="K169" s="55">
        <f t="shared" si="6"/>
        <v>168</v>
      </c>
    </row>
    <row r="170" spans="1:11" s="56" customFormat="1" hidden="1">
      <c r="A170" s="92" t="s">
        <v>907</v>
      </c>
      <c r="B170" s="91" t="s">
        <v>908</v>
      </c>
      <c r="C170" s="64" t="s">
        <v>70</v>
      </c>
      <c r="D170" s="64" t="s">
        <v>317</v>
      </c>
      <c r="E170" s="64" t="s">
        <v>363</v>
      </c>
      <c r="F170" s="74" t="s">
        <v>22</v>
      </c>
      <c r="G170" s="74" t="s">
        <v>22</v>
      </c>
      <c r="H170" s="74">
        <v>24.2</v>
      </c>
      <c r="I170" s="74">
        <v>24.2</v>
      </c>
      <c r="J170" s="74">
        <v>24.2</v>
      </c>
      <c r="K170" s="55">
        <f t="shared" si="6"/>
        <v>72.599999999999994</v>
      </c>
    </row>
    <row r="171" spans="1:11" s="56" customFormat="1" hidden="1">
      <c r="A171" s="72" t="s">
        <v>909</v>
      </c>
      <c r="B171" s="97" t="s">
        <v>910</v>
      </c>
      <c r="C171" s="64" t="s">
        <v>70</v>
      </c>
      <c r="D171" s="64" t="s">
        <v>317</v>
      </c>
      <c r="E171" s="64" t="s">
        <v>363</v>
      </c>
      <c r="F171" s="74" t="s">
        <v>22</v>
      </c>
      <c r="G171" s="74" t="s">
        <v>22</v>
      </c>
      <c r="H171" s="74">
        <v>17</v>
      </c>
      <c r="I171" s="74">
        <v>17</v>
      </c>
      <c r="J171" s="74">
        <v>17</v>
      </c>
      <c r="K171" s="55">
        <f t="shared" si="6"/>
        <v>51</v>
      </c>
    </row>
    <row r="172" spans="1:11" s="56" customFormat="1" hidden="1">
      <c r="A172" s="92" t="s">
        <v>911</v>
      </c>
      <c r="B172" s="97" t="s">
        <v>912</v>
      </c>
      <c r="C172" s="64" t="s">
        <v>70</v>
      </c>
      <c r="D172" s="64" t="s">
        <v>317</v>
      </c>
      <c r="E172" s="64" t="s">
        <v>363</v>
      </c>
      <c r="F172" s="74" t="s">
        <v>22</v>
      </c>
      <c r="G172" s="74" t="s">
        <v>22</v>
      </c>
      <c r="H172" s="74">
        <v>12</v>
      </c>
      <c r="I172" s="74">
        <v>12</v>
      </c>
      <c r="J172" s="74">
        <v>12</v>
      </c>
      <c r="K172" s="55">
        <f t="shared" si="6"/>
        <v>36</v>
      </c>
    </row>
    <row r="173" spans="1:11" s="56" customFormat="1" hidden="1">
      <c r="A173" s="72" t="s">
        <v>913</v>
      </c>
      <c r="B173" s="97" t="s">
        <v>914</v>
      </c>
      <c r="C173" s="64" t="s">
        <v>70</v>
      </c>
      <c r="D173" s="64" t="s">
        <v>317</v>
      </c>
      <c r="E173" s="64" t="s">
        <v>363</v>
      </c>
      <c r="F173" s="74" t="s">
        <v>22</v>
      </c>
      <c r="G173" s="74" t="s">
        <v>22</v>
      </c>
      <c r="H173" s="74">
        <v>16</v>
      </c>
      <c r="I173" s="74">
        <v>16</v>
      </c>
      <c r="J173" s="74">
        <v>16</v>
      </c>
      <c r="K173" s="55">
        <f t="shared" si="6"/>
        <v>48</v>
      </c>
    </row>
    <row r="174" spans="1:11" s="56" customFormat="1" hidden="1">
      <c r="A174" s="92" t="s">
        <v>915</v>
      </c>
      <c r="B174" s="97" t="s">
        <v>916</v>
      </c>
      <c r="C174" s="64" t="s">
        <v>70</v>
      </c>
      <c r="D174" s="64" t="s">
        <v>317</v>
      </c>
      <c r="E174" s="64" t="s">
        <v>363</v>
      </c>
      <c r="F174" s="74" t="s">
        <v>22</v>
      </c>
      <c r="G174" s="74" t="s">
        <v>22</v>
      </c>
      <c r="H174" s="74">
        <v>23</v>
      </c>
      <c r="I174" s="74">
        <v>23</v>
      </c>
      <c r="J174" s="74">
        <v>23</v>
      </c>
      <c r="K174" s="55">
        <f t="shared" si="6"/>
        <v>69</v>
      </c>
    </row>
    <row r="175" spans="1:11" s="56" customFormat="1" hidden="1">
      <c r="A175" s="72" t="s">
        <v>917</v>
      </c>
      <c r="B175" s="97" t="s">
        <v>918</v>
      </c>
      <c r="C175" s="64" t="s">
        <v>70</v>
      </c>
      <c r="D175" s="64" t="s">
        <v>317</v>
      </c>
      <c r="E175" s="64" t="s">
        <v>363</v>
      </c>
      <c r="F175" s="74" t="s">
        <v>22</v>
      </c>
      <c r="G175" s="74" t="s">
        <v>22</v>
      </c>
      <c r="H175" s="74">
        <v>21</v>
      </c>
      <c r="I175" s="74">
        <v>21</v>
      </c>
      <c r="J175" s="74">
        <v>21</v>
      </c>
      <c r="K175" s="55">
        <f t="shared" si="6"/>
        <v>63</v>
      </c>
    </row>
    <row r="176" spans="1:11" s="56" customFormat="1" hidden="1">
      <c r="A176" s="92" t="s">
        <v>919</v>
      </c>
      <c r="B176" s="97" t="s">
        <v>920</v>
      </c>
      <c r="C176" s="64" t="s">
        <v>70</v>
      </c>
      <c r="D176" s="64" t="s">
        <v>317</v>
      </c>
      <c r="E176" s="64" t="s">
        <v>363</v>
      </c>
      <c r="F176" s="74" t="s">
        <v>22</v>
      </c>
      <c r="G176" s="74" t="s">
        <v>22</v>
      </c>
      <c r="H176" s="74">
        <v>37.1</v>
      </c>
      <c r="I176" s="74">
        <v>37.1</v>
      </c>
      <c r="J176" s="74">
        <v>37.1</v>
      </c>
      <c r="K176" s="55">
        <f t="shared" si="6"/>
        <v>111.30000000000001</v>
      </c>
    </row>
    <row r="177" spans="1:11" s="56" customFormat="1" hidden="1">
      <c r="A177" s="72" t="s">
        <v>921</v>
      </c>
      <c r="B177" s="97" t="s">
        <v>922</v>
      </c>
      <c r="C177" s="64" t="s">
        <v>70</v>
      </c>
      <c r="D177" s="64" t="s">
        <v>317</v>
      </c>
      <c r="E177" s="64" t="s">
        <v>363</v>
      </c>
      <c r="F177" s="74" t="s">
        <v>22</v>
      </c>
      <c r="G177" s="74" t="s">
        <v>22</v>
      </c>
      <c r="H177" s="74">
        <v>7</v>
      </c>
      <c r="I177" s="74">
        <v>7</v>
      </c>
      <c r="J177" s="74">
        <v>7</v>
      </c>
      <c r="K177" s="55">
        <f t="shared" si="6"/>
        <v>21</v>
      </c>
    </row>
    <row r="178" spans="1:11" s="56" customFormat="1" hidden="1">
      <c r="A178" s="92" t="s">
        <v>923</v>
      </c>
      <c r="B178" s="97" t="s">
        <v>924</v>
      </c>
      <c r="C178" s="64" t="s">
        <v>70</v>
      </c>
      <c r="D178" s="64" t="s">
        <v>317</v>
      </c>
      <c r="E178" s="64" t="s">
        <v>363</v>
      </c>
      <c r="F178" s="74" t="s">
        <v>22</v>
      </c>
      <c r="G178" s="74" t="s">
        <v>22</v>
      </c>
      <c r="H178" s="74">
        <v>6</v>
      </c>
      <c r="I178" s="74">
        <v>6</v>
      </c>
      <c r="J178" s="74">
        <v>6</v>
      </c>
      <c r="K178" s="55">
        <f t="shared" si="6"/>
        <v>18</v>
      </c>
    </row>
    <row r="179" spans="1:11" s="56" customFormat="1" hidden="1">
      <c r="A179" s="72" t="s">
        <v>925</v>
      </c>
      <c r="B179" s="97" t="s">
        <v>916</v>
      </c>
      <c r="C179" s="64" t="s">
        <v>70</v>
      </c>
      <c r="D179" s="64" t="s">
        <v>317</v>
      </c>
      <c r="E179" s="64" t="s">
        <v>363</v>
      </c>
      <c r="F179" s="74" t="s">
        <v>22</v>
      </c>
      <c r="G179" s="74" t="s">
        <v>22</v>
      </c>
      <c r="H179" s="74">
        <v>13</v>
      </c>
      <c r="I179" s="74">
        <v>13</v>
      </c>
      <c r="J179" s="74">
        <v>13</v>
      </c>
      <c r="K179" s="55">
        <f t="shared" si="6"/>
        <v>39</v>
      </c>
    </row>
    <row r="180" spans="1:11" s="56" customFormat="1" hidden="1">
      <c r="A180" s="92" t="s">
        <v>926</v>
      </c>
      <c r="B180" s="97" t="s">
        <v>927</v>
      </c>
      <c r="C180" s="64" t="s">
        <v>70</v>
      </c>
      <c r="D180" s="64" t="s">
        <v>317</v>
      </c>
      <c r="E180" s="64" t="s">
        <v>363</v>
      </c>
      <c r="F180" s="74" t="s">
        <v>22</v>
      </c>
      <c r="G180" s="74" t="s">
        <v>22</v>
      </c>
      <c r="H180" s="74">
        <v>18</v>
      </c>
      <c r="I180" s="74">
        <v>18</v>
      </c>
      <c r="J180" s="74">
        <v>18</v>
      </c>
      <c r="K180" s="55">
        <f t="shared" si="6"/>
        <v>54</v>
      </c>
    </row>
    <row r="181" spans="1:11" s="56" customFormat="1" hidden="1">
      <c r="A181" s="72" t="s">
        <v>928</v>
      </c>
      <c r="B181" s="97" t="s">
        <v>924</v>
      </c>
      <c r="C181" s="64" t="s">
        <v>70</v>
      </c>
      <c r="D181" s="64" t="s">
        <v>317</v>
      </c>
      <c r="E181" s="64" t="s">
        <v>363</v>
      </c>
      <c r="F181" s="74" t="s">
        <v>22</v>
      </c>
      <c r="G181" s="74" t="s">
        <v>22</v>
      </c>
      <c r="H181" s="74">
        <v>5</v>
      </c>
      <c r="I181" s="74">
        <v>5</v>
      </c>
      <c r="J181" s="74">
        <v>5</v>
      </c>
      <c r="K181" s="55">
        <f t="shared" si="6"/>
        <v>15</v>
      </c>
    </row>
    <row r="182" spans="1:11" s="56" customFormat="1" hidden="1">
      <c r="A182" s="92" t="s">
        <v>929</v>
      </c>
      <c r="B182" s="97" t="s">
        <v>930</v>
      </c>
      <c r="C182" s="64" t="s">
        <v>70</v>
      </c>
      <c r="D182" s="64" t="s">
        <v>317</v>
      </c>
      <c r="E182" s="64" t="s">
        <v>363</v>
      </c>
      <c r="F182" s="74" t="s">
        <v>22</v>
      </c>
      <c r="G182" s="74" t="s">
        <v>22</v>
      </c>
      <c r="H182" s="74">
        <v>18</v>
      </c>
      <c r="I182" s="74">
        <v>18</v>
      </c>
      <c r="J182" s="74">
        <v>18</v>
      </c>
      <c r="K182" s="55">
        <f t="shared" si="6"/>
        <v>54</v>
      </c>
    </row>
    <row r="183" spans="1:11" s="56" customFormat="1" hidden="1">
      <c r="A183" s="72" t="s">
        <v>931</v>
      </c>
      <c r="B183" s="91" t="s">
        <v>932</v>
      </c>
      <c r="C183" s="64" t="s">
        <v>70</v>
      </c>
      <c r="D183" s="64" t="s">
        <v>317</v>
      </c>
      <c r="E183" s="64" t="s">
        <v>363</v>
      </c>
      <c r="F183" s="74" t="s">
        <v>22</v>
      </c>
      <c r="G183" s="74" t="s">
        <v>22</v>
      </c>
      <c r="H183" s="74">
        <v>12</v>
      </c>
      <c r="I183" s="74">
        <v>12</v>
      </c>
      <c r="J183" s="74">
        <v>12</v>
      </c>
      <c r="K183" s="55">
        <f t="shared" si="6"/>
        <v>36</v>
      </c>
    </row>
    <row r="184" spans="1:11" s="56" customFormat="1" hidden="1">
      <c r="A184" s="92" t="s">
        <v>933</v>
      </c>
      <c r="B184" s="91" t="s">
        <v>934</v>
      </c>
      <c r="C184" s="64" t="s">
        <v>70</v>
      </c>
      <c r="D184" s="64" t="s">
        <v>317</v>
      </c>
      <c r="E184" s="64" t="s">
        <v>363</v>
      </c>
      <c r="F184" s="74">
        <v>70</v>
      </c>
      <c r="G184" s="74">
        <v>46</v>
      </c>
      <c r="H184" s="74">
        <v>176.2</v>
      </c>
      <c r="I184" s="74">
        <v>0</v>
      </c>
      <c r="J184" s="74">
        <v>0</v>
      </c>
      <c r="K184" s="55">
        <f t="shared" si="6"/>
        <v>292.2</v>
      </c>
    </row>
    <row r="185" spans="1:11" s="56" customFormat="1" hidden="1">
      <c r="A185" s="72" t="s">
        <v>935</v>
      </c>
      <c r="B185" s="91" t="s">
        <v>936</v>
      </c>
      <c r="C185" s="64" t="s">
        <v>70</v>
      </c>
      <c r="D185" s="64" t="s">
        <v>317</v>
      </c>
      <c r="E185" s="64" t="s">
        <v>363</v>
      </c>
      <c r="F185" s="74" t="s">
        <v>22</v>
      </c>
      <c r="G185" s="74" t="s">
        <v>22</v>
      </c>
      <c r="H185" s="74">
        <v>5</v>
      </c>
      <c r="I185" s="74">
        <v>5</v>
      </c>
      <c r="J185" s="74">
        <v>5</v>
      </c>
      <c r="K185" s="55">
        <f t="shared" si="6"/>
        <v>15</v>
      </c>
    </row>
    <row r="186" spans="1:11" s="56" customFormat="1" hidden="1">
      <c r="A186" s="92"/>
      <c r="B186" s="75" t="s">
        <v>408</v>
      </c>
      <c r="C186" s="64"/>
      <c r="D186" s="64"/>
      <c r="E186" s="64"/>
      <c r="F186" s="74"/>
      <c r="G186" s="74"/>
      <c r="H186" s="74"/>
      <c r="I186" s="74"/>
      <c r="J186" s="74"/>
      <c r="K186" s="74"/>
    </row>
    <row r="187" spans="1:11" s="56" customFormat="1" hidden="1">
      <c r="A187" s="92" t="s">
        <v>937</v>
      </c>
      <c r="B187" s="91" t="s">
        <v>938</v>
      </c>
      <c r="C187" s="64" t="s">
        <v>70</v>
      </c>
      <c r="D187" s="64" t="s">
        <v>317</v>
      </c>
      <c r="E187" s="64" t="s">
        <v>363</v>
      </c>
      <c r="F187" s="74">
        <v>6.4</v>
      </c>
      <c r="G187" s="74" t="s">
        <v>22</v>
      </c>
      <c r="H187" s="74" t="s">
        <v>22</v>
      </c>
      <c r="I187" s="74" t="s">
        <v>22</v>
      </c>
      <c r="J187" s="74" t="s">
        <v>22</v>
      </c>
      <c r="K187" s="55">
        <f t="shared" si="6"/>
        <v>6.4</v>
      </c>
    </row>
    <row r="188" spans="1:11" s="56" customFormat="1" ht="30" hidden="1">
      <c r="A188" s="72" t="s">
        <v>939</v>
      </c>
      <c r="B188" s="91" t="s">
        <v>940</v>
      </c>
      <c r="C188" s="64" t="s">
        <v>70</v>
      </c>
      <c r="D188" s="64" t="s">
        <v>317</v>
      </c>
      <c r="E188" s="64" t="s">
        <v>363</v>
      </c>
      <c r="F188" s="74">
        <v>13.9</v>
      </c>
      <c r="G188" s="74">
        <v>13.9</v>
      </c>
      <c r="H188" s="74" t="s">
        <v>22</v>
      </c>
      <c r="I188" s="74" t="s">
        <v>22</v>
      </c>
      <c r="J188" s="74" t="s">
        <v>22</v>
      </c>
      <c r="K188" s="55">
        <f t="shared" si="6"/>
        <v>27.8</v>
      </c>
    </row>
    <row r="189" spans="1:11" s="56" customFormat="1" hidden="1">
      <c r="A189" s="92" t="s">
        <v>941</v>
      </c>
      <c r="B189" s="91" t="s">
        <v>942</v>
      </c>
      <c r="C189" s="64" t="s">
        <v>70</v>
      </c>
      <c r="D189" s="64" t="s">
        <v>317</v>
      </c>
      <c r="E189" s="64" t="s">
        <v>363</v>
      </c>
      <c r="F189" s="74">
        <v>8.5</v>
      </c>
      <c r="G189" s="74">
        <v>10</v>
      </c>
      <c r="H189" s="74">
        <v>13</v>
      </c>
      <c r="I189" s="74">
        <v>13</v>
      </c>
      <c r="J189" s="74">
        <v>13</v>
      </c>
      <c r="K189" s="55">
        <f t="shared" ref="K189:K224" si="11">SUM(F189:J189)</f>
        <v>57.5</v>
      </c>
    </row>
    <row r="190" spans="1:11" s="56" customFormat="1" hidden="1">
      <c r="A190" s="72" t="s">
        <v>943</v>
      </c>
      <c r="B190" s="91" t="s">
        <v>944</v>
      </c>
      <c r="C190" s="64" t="s">
        <v>70</v>
      </c>
      <c r="D190" s="64" t="s">
        <v>317</v>
      </c>
      <c r="E190" s="64" t="s">
        <v>363</v>
      </c>
      <c r="F190" s="74">
        <v>16.3</v>
      </c>
      <c r="G190" s="74">
        <v>7.5</v>
      </c>
      <c r="H190" s="74">
        <v>10</v>
      </c>
      <c r="I190" s="74">
        <v>10</v>
      </c>
      <c r="J190" s="74">
        <v>10</v>
      </c>
      <c r="K190" s="55">
        <f t="shared" si="11"/>
        <v>53.8</v>
      </c>
    </row>
    <row r="191" spans="1:11" s="56" customFormat="1" hidden="1">
      <c r="A191" s="92" t="s">
        <v>945</v>
      </c>
      <c r="B191" s="91" t="s">
        <v>946</v>
      </c>
      <c r="C191" s="64" t="s">
        <v>70</v>
      </c>
      <c r="D191" s="64" t="s">
        <v>317</v>
      </c>
      <c r="E191" s="64" t="s">
        <v>363</v>
      </c>
      <c r="F191" s="74">
        <v>10.199999999999999</v>
      </c>
      <c r="G191" s="74">
        <v>10.199999999999999</v>
      </c>
      <c r="H191" s="74">
        <v>12</v>
      </c>
      <c r="I191" s="74">
        <v>12</v>
      </c>
      <c r="J191" s="74">
        <v>12</v>
      </c>
      <c r="K191" s="55">
        <f t="shared" si="11"/>
        <v>56.4</v>
      </c>
    </row>
    <row r="192" spans="1:11" s="56" customFormat="1" ht="30" hidden="1">
      <c r="A192" s="72" t="s">
        <v>947</v>
      </c>
      <c r="B192" s="91" t="s">
        <v>948</v>
      </c>
      <c r="C192" s="64" t="s">
        <v>70</v>
      </c>
      <c r="D192" s="64" t="s">
        <v>317</v>
      </c>
      <c r="E192" s="64" t="s">
        <v>363</v>
      </c>
      <c r="F192" s="74">
        <v>11.4</v>
      </c>
      <c r="G192" s="74">
        <v>11.4</v>
      </c>
      <c r="H192" s="74">
        <v>6</v>
      </c>
      <c r="I192" s="74">
        <v>6</v>
      </c>
      <c r="J192" s="74">
        <v>6</v>
      </c>
      <c r="K192" s="55">
        <f t="shared" si="11"/>
        <v>40.799999999999997</v>
      </c>
    </row>
    <row r="193" spans="1:11" s="56" customFormat="1" ht="30" hidden="1">
      <c r="A193" s="92" t="s">
        <v>949</v>
      </c>
      <c r="B193" s="91" t="s">
        <v>950</v>
      </c>
      <c r="C193" s="64" t="s">
        <v>70</v>
      </c>
      <c r="D193" s="64" t="s">
        <v>317</v>
      </c>
      <c r="E193" s="64" t="s">
        <v>363</v>
      </c>
      <c r="F193" s="74">
        <v>4.7</v>
      </c>
      <c r="G193" s="74">
        <v>4.7</v>
      </c>
      <c r="H193" s="74" t="s">
        <v>22</v>
      </c>
      <c r="I193" s="74" t="s">
        <v>22</v>
      </c>
      <c r="J193" s="74" t="s">
        <v>22</v>
      </c>
      <c r="K193" s="55">
        <f t="shared" si="11"/>
        <v>9.4</v>
      </c>
    </row>
    <row r="194" spans="1:11" s="56" customFormat="1" hidden="1">
      <c r="A194" s="72" t="s">
        <v>951</v>
      </c>
      <c r="B194" s="91" t="s">
        <v>952</v>
      </c>
      <c r="C194" s="64" t="s">
        <v>70</v>
      </c>
      <c r="D194" s="64" t="s">
        <v>317</v>
      </c>
      <c r="E194" s="64" t="s">
        <v>363</v>
      </c>
      <c r="F194" s="74">
        <v>10</v>
      </c>
      <c r="G194" s="74">
        <v>10</v>
      </c>
      <c r="H194" s="74" t="s">
        <v>22</v>
      </c>
      <c r="I194" s="74" t="s">
        <v>22</v>
      </c>
      <c r="J194" s="74" t="s">
        <v>22</v>
      </c>
      <c r="K194" s="55">
        <f t="shared" si="11"/>
        <v>20</v>
      </c>
    </row>
    <row r="195" spans="1:11" s="56" customFormat="1" hidden="1">
      <c r="A195" s="92" t="s">
        <v>953</v>
      </c>
      <c r="B195" s="91" t="s">
        <v>954</v>
      </c>
      <c r="C195" s="64" t="s">
        <v>70</v>
      </c>
      <c r="D195" s="64" t="s">
        <v>317</v>
      </c>
      <c r="E195" s="64" t="s">
        <v>363</v>
      </c>
      <c r="F195" s="74">
        <v>7.1</v>
      </c>
      <c r="G195" s="74">
        <v>7.1</v>
      </c>
      <c r="H195" s="74" t="s">
        <v>22</v>
      </c>
      <c r="I195" s="74" t="s">
        <v>22</v>
      </c>
      <c r="J195" s="74" t="s">
        <v>22</v>
      </c>
      <c r="K195" s="55">
        <f t="shared" si="11"/>
        <v>14.2</v>
      </c>
    </row>
    <row r="196" spans="1:11" s="56" customFormat="1" hidden="1">
      <c r="A196" s="72" t="s">
        <v>955</v>
      </c>
      <c r="B196" s="91" t="s">
        <v>956</v>
      </c>
      <c r="C196" s="64" t="s">
        <v>70</v>
      </c>
      <c r="D196" s="64" t="s">
        <v>317</v>
      </c>
      <c r="E196" s="64" t="s">
        <v>363</v>
      </c>
      <c r="F196" s="74">
        <v>5.9</v>
      </c>
      <c r="G196" s="74">
        <v>5.9</v>
      </c>
      <c r="H196" s="74" t="s">
        <v>22</v>
      </c>
      <c r="I196" s="74" t="s">
        <v>22</v>
      </c>
      <c r="J196" s="74" t="s">
        <v>22</v>
      </c>
      <c r="K196" s="55">
        <f t="shared" si="11"/>
        <v>11.8</v>
      </c>
    </row>
    <row r="197" spans="1:11" s="56" customFormat="1" hidden="1">
      <c r="A197" s="92" t="s">
        <v>957</v>
      </c>
      <c r="B197" s="91" t="s">
        <v>958</v>
      </c>
      <c r="C197" s="64" t="s">
        <v>70</v>
      </c>
      <c r="D197" s="64" t="s">
        <v>317</v>
      </c>
      <c r="E197" s="64" t="s">
        <v>363</v>
      </c>
      <c r="F197" s="74">
        <v>6</v>
      </c>
      <c r="G197" s="74">
        <v>5.5</v>
      </c>
      <c r="H197" s="74">
        <v>7</v>
      </c>
      <c r="I197" s="74">
        <v>7</v>
      </c>
      <c r="J197" s="74">
        <v>7</v>
      </c>
      <c r="K197" s="55">
        <f t="shared" si="11"/>
        <v>32.5</v>
      </c>
    </row>
    <row r="198" spans="1:11" s="56" customFormat="1" hidden="1">
      <c r="A198" s="72" t="s">
        <v>959</v>
      </c>
      <c r="B198" s="91" t="s">
        <v>960</v>
      </c>
      <c r="C198" s="64" t="s">
        <v>70</v>
      </c>
      <c r="D198" s="64" t="s">
        <v>317</v>
      </c>
      <c r="E198" s="64" t="s">
        <v>363</v>
      </c>
      <c r="F198" s="74">
        <v>4.8</v>
      </c>
      <c r="G198" s="74">
        <v>4.0999999999999996</v>
      </c>
      <c r="H198" s="74">
        <v>4</v>
      </c>
      <c r="I198" s="74">
        <v>4</v>
      </c>
      <c r="J198" s="74">
        <v>4</v>
      </c>
      <c r="K198" s="55">
        <f t="shared" si="11"/>
        <v>20.9</v>
      </c>
    </row>
    <row r="199" spans="1:11" s="56" customFormat="1" hidden="1">
      <c r="A199" s="92" t="s">
        <v>961</v>
      </c>
      <c r="B199" s="91" t="s">
        <v>962</v>
      </c>
      <c r="C199" s="64" t="s">
        <v>70</v>
      </c>
      <c r="D199" s="64" t="s">
        <v>317</v>
      </c>
      <c r="E199" s="64" t="s">
        <v>363</v>
      </c>
      <c r="F199" s="74">
        <v>7.8</v>
      </c>
      <c r="G199" s="74">
        <v>7.8</v>
      </c>
      <c r="H199" s="74">
        <v>8</v>
      </c>
      <c r="I199" s="74">
        <v>8</v>
      </c>
      <c r="J199" s="74">
        <v>8</v>
      </c>
      <c r="K199" s="55">
        <f t="shared" si="11"/>
        <v>39.6</v>
      </c>
    </row>
    <row r="200" spans="1:11" s="56" customFormat="1" ht="30" hidden="1">
      <c r="A200" s="72" t="s">
        <v>963</v>
      </c>
      <c r="B200" s="91" t="s">
        <v>964</v>
      </c>
      <c r="C200" s="64" t="s">
        <v>70</v>
      </c>
      <c r="D200" s="64" t="s">
        <v>317</v>
      </c>
      <c r="E200" s="64" t="s">
        <v>363</v>
      </c>
      <c r="F200" s="74">
        <v>5.7</v>
      </c>
      <c r="G200" s="74">
        <v>5.7</v>
      </c>
      <c r="H200" s="74" t="s">
        <v>22</v>
      </c>
      <c r="I200" s="74" t="s">
        <v>22</v>
      </c>
      <c r="J200" s="74" t="s">
        <v>22</v>
      </c>
      <c r="K200" s="55">
        <f t="shared" si="11"/>
        <v>11.4</v>
      </c>
    </row>
    <row r="201" spans="1:11" s="56" customFormat="1" ht="30" hidden="1">
      <c r="A201" s="92" t="s">
        <v>965</v>
      </c>
      <c r="B201" s="91" t="s">
        <v>966</v>
      </c>
      <c r="C201" s="64" t="s">
        <v>70</v>
      </c>
      <c r="D201" s="64" t="s">
        <v>317</v>
      </c>
      <c r="E201" s="64" t="s">
        <v>363</v>
      </c>
      <c r="F201" s="74">
        <v>20.3</v>
      </c>
      <c r="G201" s="74">
        <v>9.6999999999999993</v>
      </c>
      <c r="H201" s="74">
        <v>19</v>
      </c>
      <c r="I201" s="74">
        <v>19</v>
      </c>
      <c r="J201" s="74">
        <v>19</v>
      </c>
      <c r="K201" s="55">
        <f t="shared" si="11"/>
        <v>87</v>
      </c>
    </row>
    <row r="202" spans="1:11" s="56" customFormat="1" ht="30" hidden="1">
      <c r="A202" s="72" t="s">
        <v>967</v>
      </c>
      <c r="B202" s="91" t="s">
        <v>968</v>
      </c>
      <c r="C202" s="64" t="s">
        <v>70</v>
      </c>
      <c r="D202" s="64" t="s">
        <v>317</v>
      </c>
      <c r="E202" s="64" t="s">
        <v>363</v>
      </c>
      <c r="F202" s="74">
        <v>4.8</v>
      </c>
      <c r="G202" s="74">
        <v>9.8000000000000007</v>
      </c>
      <c r="H202" s="74" t="s">
        <v>22</v>
      </c>
      <c r="I202" s="74" t="s">
        <v>22</v>
      </c>
      <c r="J202" s="74" t="s">
        <v>22</v>
      </c>
      <c r="K202" s="55">
        <f t="shared" si="11"/>
        <v>14.600000000000001</v>
      </c>
    </row>
    <row r="203" spans="1:11" s="56" customFormat="1" hidden="1">
      <c r="A203" s="92" t="s">
        <v>969</v>
      </c>
      <c r="B203" s="94" t="s">
        <v>970</v>
      </c>
      <c r="C203" s="64" t="s">
        <v>70</v>
      </c>
      <c r="D203" s="64" t="s">
        <v>317</v>
      </c>
      <c r="E203" s="64" t="s">
        <v>363</v>
      </c>
      <c r="F203" s="74" t="s">
        <v>22</v>
      </c>
      <c r="G203" s="74" t="s">
        <v>22</v>
      </c>
      <c r="H203" s="74">
        <v>6</v>
      </c>
      <c r="I203" s="74">
        <v>6</v>
      </c>
      <c r="J203" s="74">
        <v>6</v>
      </c>
      <c r="K203" s="55">
        <f t="shared" si="11"/>
        <v>18</v>
      </c>
    </row>
    <row r="204" spans="1:11" s="56" customFormat="1" hidden="1">
      <c r="A204" s="72" t="s">
        <v>971</v>
      </c>
      <c r="B204" s="94" t="s">
        <v>972</v>
      </c>
      <c r="C204" s="64" t="s">
        <v>70</v>
      </c>
      <c r="D204" s="64" t="s">
        <v>317</v>
      </c>
      <c r="E204" s="64" t="s">
        <v>363</v>
      </c>
      <c r="F204" s="74" t="s">
        <v>22</v>
      </c>
      <c r="G204" s="74" t="s">
        <v>22</v>
      </c>
      <c r="H204" s="74">
        <v>6</v>
      </c>
      <c r="I204" s="74">
        <v>6</v>
      </c>
      <c r="J204" s="74">
        <v>6</v>
      </c>
      <c r="K204" s="55">
        <f t="shared" si="11"/>
        <v>18</v>
      </c>
    </row>
    <row r="205" spans="1:11" s="56" customFormat="1" ht="30" hidden="1">
      <c r="A205" s="92" t="s">
        <v>973</v>
      </c>
      <c r="B205" s="91" t="s">
        <v>974</v>
      </c>
      <c r="C205" s="64" t="s">
        <v>70</v>
      </c>
      <c r="D205" s="64" t="s">
        <v>317</v>
      </c>
      <c r="E205" s="64" t="s">
        <v>363</v>
      </c>
      <c r="F205" s="74">
        <v>99</v>
      </c>
      <c r="G205" s="74" t="s">
        <v>22</v>
      </c>
      <c r="H205" s="74" t="s">
        <v>22</v>
      </c>
      <c r="I205" s="74" t="s">
        <v>22</v>
      </c>
      <c r="J205" s="74" t="s">
        <v>22</v>
      </c>
      <c r="K205" s="55">
        <f t="shared" si="11"/>
        <v>99</v>
      </c>
    </row>
    <row r="206" spans="1:11" s="56" customFormat="1" ht="30" hidden="1">
      <c r="A206" s="72" t="s">
        <v>975</v>
      </c>
      <c r="B206" s="91" t="s">
        <v>974</v>
      </c>
      <c r="C206" s="64" t="s">
        <v>976</v>
      </c>
      <c r="D206" s="64" t="s">
        <v>317</v>
      </c>
      <c r="E206" s="64" t="s">
        <v>977</v>
      </c>
      <c r="F206" s="74">
        <v>349.3</v>
      </c>
      <c r="G206" s="74">
        <v>271.3</v>
      </c>
      <c r="H206" s="74">
        <v>389.3</v>
      </c>
      <c r="I206" s="74">
        <v>400</v>
      </c>
      <c r="J206" s="74">
        <v>420</v>
      </c>
      <c r="K206" s="55">
        <f t="shared" si="11"/>
        <v>1829.9</v>
      </c>
    </row>
    <row r="207" spans="1:11" s="56" customFormat="1" ht="30" hidden="1">
      <c r="A207" s="92" t="s">
        <v>978</v>
      </c>
      <c r="B207" s="91" t="s">
        <v>979</v>
      </c>
      <c r="C207" s="64" t="s">
        <v>70</v>
      </c>
      <c r="D207" s="64" t="s">
        <v>317</v>
      </c>
      <c r="E207" s="64" t="s">
        <v>363</v>
      </c>
      <c r="F207" s="74">
        <v>56.5</v>
      </c>
      <c r="G207" s="74" t="s">
        <v>22</v>
      </c>
      <c r="H207" s="74" t="s">
        <v>22</v>
      </c>
      <c r="I207" s="74" t="s">
        <v>22</v>
      </c>
      <c r="J207" s="74" t="s">
        <v>22</v>
      </c>
      <c r="K207" s="55">
        <f t="shared" si="11"/>
        <v>56.5</v>
      </c>
    </row>
    <row r="208" spans="1:11" s="56" customFormat="1" ht="30" hidden="1">
      <c r="A208" s="72" t="s">
        <v>980</v>
      </c>
      <c r="B208" s="91" t="s">
        <v>981</v>
      </c>
      <c r="C208" s="64" t="s">
        <v>70</v>
      </c>
      <c r="D208" s="64" t="s">
        <v>317</v>
      </c>
      <c r="E208" s="64" t="s">
        <v>363</v>
      </c>
      <c r="F208" s="74">
        <v>11.1</v>
      </c>
      <c r="G208" s="74">
        <v>21.1</v>
      </c>
      <c r="H208" s="74" t="s">
        <v>22</v>
      </c>
      <c r="I208" s="74" t="s">
        <v>22</v>
      </c>
      <c r="J208" s="74" t="s">
        <v>22</v>
      </c>
      <c r="K208" s="55">
        <f t="shared" si="11"/>
        <v>32.200000000000003</v>
      </c>
    </row>
    <row r="209" spans="1:11" s="56" customFormat="1" hidden="1">
      <c r="A209" s="92" t="s">
        <v>982</v>
      </c>
      <c r="B209" s="91" t="s">
        <v>983</v>
      </c>
      <c r="C209" s="64" t="s">
        <v>70</v>
      </c>
      <c r="D209" s="64" t="s">
        <v>317</v>
      </c>
      <c r="E209" s="64" t="s">
        <v>363</v>
      </c>
      <c r="F209" s="74">
        <v>32</v>
      </c>
      <c r="G209" s="74">
        <v>32</v>
      </c>
      <c r="H209" s="74" t="s">
        <v>22</v>
      </c>
      <c r="I209" s="74" t="s">
        <v>22</v>
      </c>
      <c r="J209" s="74" t="s">
        <v>22</v>
      </c>
      <c r="K209" s="55">
        <f t="shared" si="11"/>
        <v>64</v>
      </c>
    </row>
    <row r="210" spans="1:11" s="56" customFormat="1" ht="45" hidden="1">
      <c r="A210" s="72" t="s">
        <v>984</v>
      </c>
      <c r="B210" s="91" t="s">
        <v>985</v>
      </c>
      <c r="C210" s="64" t="s">
        <v>70</v>
      </c>
      <c r="D210" s="64" t="s">
        <v>317</v>
      </c>
      <c r="E210" s="64" t="s">
        <v>363</v>
      </c>
      <c r="F210" s="74">
        <v>29.3</v>
      </c>
      <c r="G210" s="74">
        <v>29.3</v>
      </c>
      <c r="H210" s="74">
        <v>65</v>
      </c>
      <c r="I210" s="74">
        <v>65</v>
      </c>
      <c r="J210" s="74">
        <v>65</v>
      </c>
      <c r="K210" s="55">
        <f t="shared" si="11"/>
        <v>253.6</v>
      </c>
    </row>
    <row r="211" spans="1:11" s="56" customFormat="1" ht="30" hidden="1">
      <c r="A211" s="92" t="s">
        <v>986</v>
      </c>
      <c r="B211" s="91" t="s">
        <v>987</v>
      </c>
      <c r="C211" s="64" t="s">
        <v>70</v>
      </c>
      <c r="D211" s="64" t="s">
        <v>317</v>
      </c>
      <c r="E211" s="64" t="s">
        <v>363</v>
      </c>
      <c r="F211" s="74">
        <v>195</v>
      </c>
      <c r="G211" s="74">
        <v>195</v>
      </c>
      <c r="H211" s="74">
        <v>55</v>
      </c>
      <c r="I211" s="74">
        <v>55</v>
      </c>
      <c r="J211" s="74">
        <v>55</v>
      </c>
      <c r="K211" s="55">
        <f t="shared" si="11"/>
        <v>555</v>
      </c>
    </row>
    <row r="212" spans="1:11" s="56" customFormat="1" hidden="1">
      <c r="A212" s="72" t="s">
        <v>988</v>
      </c>
      <c r="B212" s="93" t="s">
        <v>989</v>
      </c>
      <c r="C212" s="64" t="s">
        <v>70</v>
      </c>
      <c r="D212" s="64" t="s">
        <v>317</v>
      </c>
      <c r="E212" s="64" t="s">
        <v>363</v>
      </c>
      <c r="F212" s="74" t="s">
        <v>22</v>
      </c>
      <c r="G212" s="74">
        <v>7.4</v>
      </c>
      <c r="H212" s="74">
        <v>12</v>
      </c>
      <c r="I212" s="74">
        <v>12</v>
      </c>
      <c r="J212" s="74">
        <v>12</v>
      </c>
      <c r="K212" s="55">
        <f t="shared" si="11"/>
        <v>43.4</v>
      </c>
    </row>
    <row r="213" spans="1:11" s="56" customFormat="1" ht="30" hidden="1">
      <c r="A213" s="92" t="s">
        <v>990</v>
      </c>
      <c r="B213" s="93" t="s">
        <v>991</v>
      </c>
      <c r="C213" s="64" t="s">
        <v>70</v>
      </c>
      <c r="D213" s="64" t="s">
        <v>317</v>
      </c>
      <c r="E213" s="64" t="s">
        <v>363</v>
      </c>
      <c r="F213" s="74" t="s">
        <v>22</v>
      </c>
      <c r="G213" s="74">
        <v>41.5</v>
      </c>
      <c r="H213" s="74" t="s">
        <v>22</v>
      </c>
      <c r="I213" s="74" t="s">
        <v>22</v>
      </c>
      <c r="J213" s="74" t="s">
        <v>22</v>
      </c>
      <c r="K213" s="55">
        <f t="shared" si="11"/>
        <v>41.5</v>
      </c>
    </row>
    <row r="214" spans="1:11" s="56" customFormat="1" hidden="1">
      <c r="A214" s="72" t="s">
        <v>992</v>
      </c>
      <c r="B214" s="93" t="s">
        <v>993</v>
      </c>
      <c r="C214" s="64" t="s">
        <v>70</v>
      </c>
      <c r="D214" s="64" t="s">
        <v>317</v>
      </c>
      <c r="E214" s="64" t="s">
        <v>363</v>
      </c>
      <c r="F214" s="74" t="s">
        <v>22</v>
      </c>
      <c r="G214" s="74">
        <v>24.7</v>
      </c>
      <c r="H214" s="74" t="s">
        <v>22</v>
      </c>
      <c r="I214" s="74" t="s">
        <v>22</v>
      </c>
      <c r="J214" s="74" t="s">
        <v>22</v>
      </c>
      <c r="K214" s="55">
        <f t="shared" si="11"/>
        <v>24.7</v>
      </c>
    </row>
    <row r="215" spans="1:11" s="56" customFormat="1" ht="30" hidden="1">
      <c r="A215" s="92" t="s">
        <v>994</v>
      </c>
      <c r="B215" s="93" t="s">
        <v>995</v>
      </c>
      <c r="C215" s="64" t="s">
        <v>70</v>
      </c>
      <c r="D215" s="64" t="s">
        <v>317</v>
      </c>
      <c r="E215" s="64" t="s">
        <v>363</v>
      </c>
      <c r="F215" s="74" t="s">
        <v>22</v>
      </c>
      <c r="G215" s="74">
        <v>24.3</v>
      </c>
      <c r="H215" s="74">
        <v>38</v>
      </c>
      <c r="I215" s="74">
        <v>38</v>
      </c>
      <c r="J215" s="74">
        <v>38</v>
      </c>
      <c r="K215" s="55">
        <f t="shared" si="11"/>
        <v>138.30000000000001</v>
      </c>
    </row>
    <row r="216" spans="1:11" s="56" customFormat="1" ht="30" hidden="1">
      <c r="A216" s="72" t="s">
        <v>996</v>
      </c>
      <c r="B216" s="91" t="s">
        <v>997</v>
      </c>
      <c r="C216" s="64" t="s">
        <v>70</v>
      </c>
      <c r="D216" s="64" t="s">
        <v>317</v>
      </c>
      <c r="E216" s="64" t="s">
        <v>363</v>
      </c>
      <c r="F216" s="74" t="s">
        <v>22</v>
      </c>
      <c r="G216" s="74" t="s">
        <v>22</v>
      </c>
      <c r="H216" s="74" t="s">
        <v>22</v>
      </c>
      <c r="I216" s="74" t="s">
        <v>22</v>
      </c>
      <c r="J216" s="74" t="s">
        <v>22</v>
      </c>
      <c r="K216" s="55">
        <f t="shared" si="11"/>
        <v>0</v>
      </c>
    </row>
    <row r="217" spans="1:11" s="56" customFormat="1" hidden="1">
      <c r="A217" s="92" t="s">
        <v>998</v>
      </c>
      <c r="B217" s="93" t="s">
        <v>999</v>
      </c>
      <c r="C217" s="64" t="s">
        <v>70</v>
      </c>
      <c r="D217" s="64" t="s">
        <v>317</v>
      </c>
      <c r="E217" s="64" t="s">
        <v>363</v>
      </c>
      <c r="F217" s="74" t="s">
        <v>22</v>
      </c>
      <c r="G217" s="74">
        <v>9.1</v>
      </c>
      <c r="H217" s="74">
        <v>5.5</v>
      </c>
      <c r="I217" s="74">
        <v>5.5</v>
      </c>
      <c r="J217" s="74">
        <v>5.5</v>
      </c>
      <c r="K217" s="55">
        <f t="shared" si="11"/>
        <v>25.6</v>
      </c>
    </row>
    <row r="218" spans="1:11" s="56" customFormat="1" hidden="1">
      <c r="A218" s="72" t="s">
        <v>1000</v>
      </c>
      <c r="B218" s="91" t="s">
        <v>1001</v>
      </c>
      <c r="C218" s="64" t="s">
        <v>70</v>
      </c>
      <c r="D218" s="64" t="s">
        <v>317</v>
      </c>
      <c r="E218" s="64" t="s">
        <v>363</v>
      </c>
      <c r="F218" s="74" t="s">
        <v>22</v>
      </c>
      <c r="G218" s="74" t="s">
        <v>22</v>
      </c>
      <c r="H218" s="74">
        <v>2</v>
      </c>
      <c r="I218" s="74">
        <v>2</v>
      </c>
      <c r="J218" s="74">
        <v>2</v>
      </c>
      <c r="K218" s="55">
        <f t="shared" si="11"/>
        <v>6</v>
      </c>
    </row>
    <row r="219" spans="1:11" s="56" customFormat="1" ht="30" hidden="1">
      <c r="A219" s="92" t="s">
        <v>1002</v>
      </c>
      <c r="B219" s="93" t="s">
        <v>1003</v>
      </c>
      <c r="C219" s="64" t="s">
        <v>70</v>
      </c>
      <c r="D219" s="64" t="s">
        <v>317</v>
      </c>
      <c r="E219" s="64" t="s">
        <v>363</v>
      </c>
      <c r="F219" s="74">
        <v>0</v>
      </c>
      <c r="G219" s="74">
        <v>33</v>
      </c>
      <c r="H219" s="74">
        <v>0</v>
      </c>
      <c r="I219" s="74">
        <v>0</v>
      </c>
      <c r="J219" s="74">
        <v>0</v>
      </c>
      <c r="K219" s="55">
        <f t="shared" si="11"/>
        <v>33</v>
      </c>
    </row>
    <row r="220" spans="1:11" s="56" customFormat="1" hidden="1">
      <c r="A220" s="72" t="s">
        <v>1004</v>
      </c>
      <c r="B220" s="93" t="s">
        <v>1005</v>
      </c>
      <c r="C220" s="64" t="s">
        <v>70</v>
      </c>
      <c r="D220" s="64" t="s">
        <v>317</v>
      </c>
      <c r="E220" s="64" t="s">
        <v>363</v>
      </c>
      <c r="F220" s="74" t="s">
        <v>22</v>
      </c>
      <c r="G220" s="74" t="s">
        <v>22</v>
      </c>
      <c r="H220" s="74">
        <v>2</v>
      </c>
      <c r="I220" s="74">
        <v>2</v>
      </c>
      <c r="J220" s="74">
        <v>2</v>
      </c>
      <c r="K220" s="55">
        <f t="shared" si="11"/>
        <v>6</v>
      </c>
    </row>
    <row r="221" spans="1:11" s="56" customFormat="1" hidden="1">
      <c r="A221" s="92" t="s">
        <v>1006</v>
      </c>
      <c r="B221" s="93" t="s">
        <v>1007</v>
      </c>
      <c r="C221" s="64" t="s">
        <v>70</v>
      </c>
      <c r="D221" s="64" t="s">
        <v>317</v>
      </c>
      <c r="E221" s="64" t="s">
        <v>363</v>
      </c>
      <c r="F221" s="74" t="s">
        <v>22</v>
      </c>
      <c r="G221" s="74" t="s">
        <v>22</v>
      </c>
      <c r="H221" s="74">
        <v>17</v>
      </c>
      <c r="I221" s="74">
        <v>17</v>
      </c>
      <c r="J221" s="74">
        <v>17</v>
      </c>
      <c r="K221" s="55">
        <f t="shared" si="11"/>
        <v>51</v>
      </c>
    </row>
    <row r="222" spans="1:11" s="56" customFormat="1" ht="30" hidden="1">
      <c r="A222" s="72" t="s">
        <v>1008</v>
      </c>
      <c r="B222" s="93" t="s">
        <v>1009</v>
      </c>
      <c r="C222" s="64" t="s">
        <v>70</v>
      </c>
      <c r="D222" s="64" t="s">
        <v>317</v>
      </c>
      <c r="E222" s="64" t="s">
        <v>363</v>
      </c>
      <c r="F222" s="74" t="s">
        <v>22</v>
      </c>
      <c r="G222" s="74" t="s">
        <v>22</v>
      </c>
      <c r="H222" s="74">
        <v>8</v>
      </c>
      <c r="I222" s="74">
        <v>8</v>
      </c>
      <c r="J222" s="74">
        <v>8</v>
      </c>
      <c r="K222" s="55">
        <f t="shared" si="11"/>
        <v>24</v>
      </c>
    </row>
    <row r="223" spans="1:11" s="56" customFormat="1" ht="30" hidden="1">
      <c r="A223" s="92" t="s">
        <v>1010</v>
      </c>
      <c r="B223" s="93" t="s">
        <v>1011</v>
      </c>
      <c r="C223" s="64" t="s">
        <v>70</v>
      </c>
      <c r="D223" s="64" t="s">
        <v>317</v>
      </c>
      <c r="E223" s="64" t="s">
        <v>363</v>
      </c>
      <c r="F223" s="74" t="s">
        <v>22</v>
      </c>
      <c r="G223" s="74" t="s">
        <v>22</v>
      </c>
      <c r="H223" s="74">
        <v>13</v>
      </c>
      <c r="I223" s="74">
        <v>13</v>
      </c>
      <c r="J223" s="74">
        <v>13</v>
      </c>
      <c r="K223" s="55">
        <f t="shared" si="11"/>
        <v>39</v>
      </c>
    </row>
    <row r="224" spans="1:11" s="56" customFormat="1" ht="30" hidden="1">
      <c r="A224" s="72" t="s">
        <v>1012</v>
      </c>
      <c r="B224" s="91" t="s">
        <v>1013</v>
      </c>
      <c r="C224" s="64" t="s">
        <v>70</v>
      </c>
      <c r="D224" s="64" t="s">
        <v>317</v>
      </c>
      <c r="E224" s="64" t="s">
        <v>363</v>
      </c>
      <c r="F224" s="74" t="s">
        <v>22</v>
      </c>
      <c r="G224" s="74" t="s">
        <v>22</v>
      </c>
      <c r="H224" s="74">
        <v>28</v>
      </c>
      <c r="I224" s="74">
        <v>28</v>
      </c>
      <c r="J224" s="74">
        <v>28</v>
      </c>
      <c r="K224" s="55">
        <f t="shared" si="11"/>
        <v>84</v>
      </c>
    </row>
    <row r="225" spans="1:11" s="56" customFormat="1" hidden="1">
      <c r="A225" s="57" t="s">
        <v>497</v>
      </c>
      <c r="B225" s="59" t="s">
        <v>1014</v>
      </c>
      <c r="C225" s="67"/>
      <c r="D225" s="67"/>
      <c r="E225" s="67"/>
      <c r="F225" s="68"/>
      <c r="G225" s="68"/>
      <c r="H225" s="68"/>
      <c r="I225" s="68"/>
      <c r="J225" s="68"/>
      <c r="K225" s="68"/>
    </row>
    <row r="226" spans="1:11" s="56" customFormat="1" ht="30" hidden="1">
      <c r="A226" s="65" t="s">
        <v>1015</v>
      </c>
      <c r="B226" s="65" t="s">
        <v>1016</v>
      </c>
      <c r="C226" s="64" t="s">
        <v>199</v>
      </c>
      <c r="D226" s="64" t="s">
        <v>317</v>
      </c>
      <c r="E226" s="64" t="s">
        <v>22</v>
      </c>
      <c r="F226" s="55" t="s">
        <v>22</v>
      </c>
      <c r="G226" s="55" t="s">
        <v>22</v>
      </c>
      <c r="H226" s="55" t="s">
        <v>22</v>
      </c>
      <c r="I226" s="55" t="s">
        <v>22</v>
      </c>
      <c r="J226" s="55" t="s">
        <v>22</v>
      </c>
      <c r="K226" s="55" t="s">
        <v>22</v>
      </c>
    </row>
    <row r="227" spans="1:11" s="56" customFormat="1" ht="45" hidden="1">
      <c r="A227" s="65" t="s">
        <v>1017</v>
      </c>
      <c r="B227" s="65" t="s">
        <v>1018</v>
      </c>
      <c r="C227" s="64" t="s">
        <v>1019</v>
      </c>
      <c r="D227" s="64" t="s">
        <v>641</v>
      </c>
      <c r="E227" s="64" t="s">
        <v>22</v>
      </c>
      <c r="F227" s="55" t="s">
        <v>22</v>
      </c>
      <c r="G227" s="55" t="s">
        <v>22</v>
      </c>
      <c r="H227" s="55" t="s">
        <v>22</v>
      </c>
      <c r="I227" s="55" t="s">
        <v>22</v>
      </c>
      <c r="J227" s="55" t="s">
        <v>22</v>
      </c>
      <c r="K227" s="55" t="s">
        <v>22</v>
      </c>
    </row>
    <row r="228" spans="1:11" s="56" customFormat="1" ht="30" hidden="1">
      <c r="A228" s="65" t="s">
        <v>1020</v>
      </c>
      <c r="B228" s="65" t="s">
        <v>1021</v>
      </c>
      <c r="C228" s="64" t="s">
        <v>1022</v>
      </c>
      <c r="D228" s="64" t="s">
        <v>641</v>
      </c>
      <c r="E228" s="64" t="s">
        <v>22</v>
      </c>
      <c r="F228" s="55" t="s">
        <v>22</v>
      </c>
      <c r="G228" s="55" t="s">
        <v>22</v>
      </c>
      <c r="H228" s="55" t="s">
        <v>22</v>
      </c>
      <c r="I228" s="55" t="s">
        <v>22</v>
      </c>
      <c r="J228" s="55" t="s">
        <v>22</v>
      </c>
      <c r="K228" s="55" t="s">
        <v>22</v>
      </c>
    </row>
    <row r="229" spans="1:11" s="56" customFormat="1" ht="30" hidden="1">
      <c r="A229" s="65" t="s">
        <v>1023</v>
      </c>
      <c r="B229" s="65" t="s">
        <v>1024</v>
      </c>
      <c r="C229" s="64" t="s">
        <v>1022</v>
      </c>
      <c r="D229" s="64" t="s">
        <v>641</v>
      </c>
      <c r="E229" s="64" t="s">
        <v>22</v>
      </c>
      <c r="F229" s="55" t="s">
        <v>22</v>
      </c>
      <c r="G229" s="55" t="s">
        <v>22</v>
      </c>
      <c r="H229" s="55" t="s">
        <v>22</v>
      </c>
      <c r="I229" s="55" t="s">
        <v>22</v>
      </c>
      <c r="J229" s="55" t="s">
        <v>22</v>
      </c>
      <c r="K229" s="55" t="s">
        <v>22</v>
      </c>
    </row>
    <row r="230" spans="1:11" s="56" customFormat="1" ht="45" hidden="1">
      <c r="A230" s="65" t="s">
        <v>1025</v>
      </c>
      <c r="B230" s="65" t="s">
        <v>1026</v>
      </c>
      <c r="C230" s="64" t="s">
        <v>1019</v>
      </c>
      <c r="D230" s="64" t="s">
        <v>641</v>
      </c>
      <c r="E230" s="64" t="s">
        <v>22</v>
      </c>
      <c r="F230" s="55" t="s">
        <v>22</v>
      </c>
      <c r="G230" s="55" t="s">
        <v>22</v>
      </c>
      <c r="H230" s="55" t="s">
        <v>22</v>
      </c>
      <c r="I230" s="55" t="s">
        <v>22</v>
      </c>
      <c r="J230" s="55" t="s">
        <v>22</v>
      </c>
      <c r="K230" s="55" t="s">
        <v>22</v>
      </c>
    </row>
    <row r="232" spans="1:11">
      <c r="B232" s="2" t="s">
        <v>501</v>
      </c>
    </row>
    <row r="233" spans="1:11">
      <c r="B233" s="80" t="s">
        <v>1027</v>
      </c>
    </row>
    <row r="234" spans="1:11">
      <c r="B234" s="80" t="s">
        <v>502</v>
      </c>
    </row>
    <row r="235" spans="1:11">
      <c r="B235" s="80" t="s">
        <v>503</v>
      </c>
    </row>
    <row r="236" spans="1:11">
      <c r="B236" s="80" t="s">
        <v>504</v>
      </c>
    </row>
    <row r="237" spans="1:11">
      <c r="B237" s="80" t="s">
        <v>1028</v>
      </c>
    </row>
    <row r="238" spans="1:11">
      <c r="B238" s="80" t="s">
        <v>1029</v>
      </c>
    </row>
    <row r="239" spans="1:11">
      <c r="B239" s="80" t="s">
        <v>1030</v>
      </c>
    </row>
    <row r="240" spans="1:11">
      <c r="B240" s="80" t="s">
        <v>506</v>
      </c>
    </row>
    <row r="241" spans="2:7">
      <c r="B241" s="80" t="s">
        <v>507</v>
      </c>
    </row>
    <row r="242" spans="2:7">
      <c r="B242" s="80"/>
    </row>
    <row r="243" spans="2:7">
      <c r="B243" s="81" t="s">
        <v>603</v>
      </c>
      <c r="G243" s="89" t="s">
        <v>604</v>
      </c>
    </row>
  </sheetData>
  <autoFilter ref="A13:K230">
    <filterColumn colId="2">
      <filters>
        <filter val="Подростковый клуб &quot;Ялкын&quot;"/>
        <filter val="УО"/>
      </filters>
    </filterColumn>
    <filterColumn colId="4">
      <filters>
        <filter val="Районный бюджет"/>
      </filters>
    </filterColumn>
  </autoFilter>
  <mergeCells count="7">
    <mergeCell ref="A1:J1"/>
    <mergeCell ref="A3:A5"/>
    <mergeCell ref="B3:B5"/>
    <mergeCell ref="C3:C5"/>
    <mergeCell ref="D3:D5"/>
    <mergeCell ref="E3:E5"/>
    <mergeCell ref="F3:K4"/>
  </mergeCells>
  <pageMargins left="0.70866141732283472" right="0.70866141732283472" top="0.74803149606299213" bottom="0.74803149606299213" header="0.31496062992125984" footer="0.31496062992125984"/>
  <pageSetup paperSize="9" scale="68" fitToHeight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8"/>
  <sheetViews>
    <sheetView workbookViewId="0">
      <selection activeCell="B16" sqref="B16"/>
    </sheetView>
  </sheetViews>
  <sheetFormatPr defaultRowHeight="18.75"/>
  <cols>
    <col min="1" max="1" width="4.6640625" customWidth="1"/>
    <col min="2" max="2" width="53" customWidth="1"/>
    <col min="3" max="3" width="22.5546875" customWidth="1"/>
    <col min="4" max="4" width="11.21875" customWidth="1"/>
    <col min="5" max="5" width="15.44140625" customWidth="1"/>
  </cols>
  <sheetData>
    <row r="1" spans="1:11">
      <c r="F1" t="s">
        <v>512</v>
      </c>
    </row>
    <row r="2" spans="1:11">
      <c r="F2" t="s">
        <v>513</v>
      </c>
    </row>
    <row r="4" spans="1:11" ht="46.5" customHeight="1">
      <c r="A4" s="199" t="s">
        <v>514</v>
      </c>
      <c r="B4" s="199"/>
      <c r="C4" s="199"/>
      <c r="D4" s="199"/>
      <c r="E4" s="199"/>
      <c r="F4" s="199"/>
      <c r="G4" s="199"/>
      <c r="H4" s="199"/>
      <c r="I4" s="199"/>
      <c r="J4" s="199"/>
      <c r="K4" s="51"/>
    </row>
    <row r="6" spans="1:11" ht="18.75" customHeight="1">
      <c r="A6" s="198" t="s">
        <v>0</v>
      </c>
      <c r="B6" s="198" t="s">
        <v>9</v>
      </c>
      <c r="C6" s="198" t="s">
        <v>294</v>
      </c>
      <c r="D6" s="198" t="s">
        <v>295</v>
      </c>
      <c r="E6" s="198" t="s">
        <v>296</v>
      </c>
      <c r="F6" s="198" t="s">
        <v>515</v>
      </c>
      <c r="G6" s="198"/>
      <c r="H6" s="198"/>
      <c r="I6" s="198"/>
      <c r="J6" s="198"/>
      <c r="K6" s="198"/>
    </row>
    <row r="7" spans="1:11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1">
      <c r="A8" s="198"/>
      <c r="B8" s="198"/>
      <c r="C8" s="198"/>
      <c r="D8" s="198"/>
      <c r="E8" s="198"/>
      <c r="F8" s="52" t="s">
        <v>76</v>
      </c>
      <c r="G8" s="52" t="s">
        <v>298</v>
      </c>
      <c r="H8" s="52" t="s">
        <v>194</v>
      </c>
      <c r="I8" s="52" t="s">
        <v>516</v>
      </c>
      <c r="J8" s="52" t="s">
        <v>517</v>
      </c>
      <c r="K8" s="52" t="s">
        <v>299</v>
      </c>
    </row>
    <row r="9" spans="1:11" s="56" customFormat="1">
      <c r="A9" s="78"/>
      <c r="B9" s="78"/>
      <c r="C9" s="78"/>
      <c r="D9" s="78"/>
      <c r="E9" s="86" t="s">
        <v>1</v>
      </c>
      <c r="F9" s="62">
        <f t="shared" ref="F9:K9" si="0">SUBTOTAL(9,F15:F61)</f>
        <v>392</v>
      </c>
      <c r="G9" s="62">
        <f t="shared" si="0"/>
        <v>402</v>
      </c>
      <c r="H9" s="62">
        <f t="shared" si="0"/>
        <v>402</v>
      </c>
      <c r="I9" s="62">
        <f t="shared" si="0"/>
        <v>402</v>
      </c>
      <c r="J9" s="62">
        <f t="shared" si="0"/>
        <v>402</v>
      </c>
      <c r="K9" s="62">
        <f t="shared" si="0"/>
        <v>2000</v>
      </c>
    </row>
    <row r="10" spans="1:11" s="56" customFormat="1">
      <c r="A10" s="53"/>
      <c r="B10" s="53"/>
      <c r="C10" s="53"/>
      <c r="D10" s="53"/>
      <c r="E10" s="79" t="s">
        <v>16</v>
      </c>
      <c r="F10" s="62"/>
      <c r="G10" s="62"/>
      <c r="H10" s="62"/>
      <c r="I10" s="62"/>
      <c r="J10" s="62"/>
      <c r="K10" s="62"/>
    </row>
    <row r="11" spans="1:11" s="56" customFormat="1">
      <c r="A11" s="53"/>
      <c r="B11" s="53"/>
      <c r="C11" s="53"/>
      <c r="D11" s="53"/>
      <c r="E11" s="64" t="s">
        <v>363</v>
      </c>
      <c r="F11" s="55">
        <f t="shared" ref="F11:K12" si="1">SUMIF($E$15:$E$61,$E11,F$15:F$61)</f>
        <v>290</v>
      </c>
      <c r="G11" s="55">
        <f t="shared" si="1"/>
        <v>300</v>
      </c>
      <c r="H11" s="55">
        <f t="shared" si="1"/>
        <v>300</v>
      </c>
      <c r="I11" s="55">
        <f t="shared" si="1"/>
        <v>300</v>
      </c>
      <c r="J11" s="55">
        <f t="shared" si="1"/>
        <v>300</v>
      </c>
      <c r="K11" s="55">
        <f t="shared" si="1"/>
        <v>1490</v>
      </c>
    </row>
    <row r="12" spans="1:11" s="56" customFormat="1" ht="30">
      <c r="A12" s="53"/>
      <c r="B12" s="53"/>
      <c r="C12" s="53"/>
      <c r="D12" s="53"/>
      <c r="E12" s="64" t="s">
        <v>112</v>
      </c>
      <c r="F12" s="55">
        <f t="shared" si="1"/>
        <v>102</v>
      </c>
      <c r="G12" s="55">
        <f t="shared" si="1"/>
        <v>102</v>
      </c>
      <c r="H12" s="55">
        <f t="shared" si="1"/>
        <v>102</v>
      </c>
      <c r="I12" s="55">
        <f t="shared" si="1"/>
        <v>102</v>
      </c>
      <c r="J12" s="55">
        <f t="shared" si="1"/>
        <v>102</v>
      </c>
      <c r="K12" s="55">
        <f t="shared" si="1"/>
        <v>510</v>
      </c>
    </row>
    <row r="13" spans="1:11" s="56" customFormat="1">
      <c r="A13" s="53"/>
      <c r="B13" s="53"/>
      <c r="C13" s="53"/>
      <c r="D13" s="53"/>
      <c r="E13" s="53"/>
      <c r="F13" s="55"/>
      <c r="G13" s="55"/>
      <c r="H13" s="55"/>
      <c r="I13" s="55"/>
      <c r="J13" s="55"/>
      <c r="K13" s="55"/>
    </row>
    <row r="14" spans="1:11">
      <c r="A14" s="57" t="s">
        <v>300</v>
      </c>
      <c r="B14" s="59" t="s">
        <v>518</v>
      </c>
      <c r="C14" s="59"/>
      <c r="D14" s="60"/>
      <c r="E14" s="61"/>
      <c r="F14" s="62"/>
      <c r="G14" s="62"/>
      <c r="H14" s="62"/>
      <c r="I14" s="62"/>
      <c r="J14" s="62"/>
      <c r="K14" s="62"/>
    </row>
    <row r="15" spans="1:11" s="56" customFormat="1" ht="60">
      <c r="A15" s="76" t="s">
        <v>303</v>
      </c>
      <c r="B15" s="82" t="s">
        <v>519</v>
      </c>
      <c r="C15" s="83" t="s">
        <v>605</v>
      </c>
      <c r="D15" s="64" t="s">
        <v>317</v>
      </c>
      <c r="E15" s="64" t="s">
        <v>112</v>
      </c>
      <c r="F15" s="55">
        <v>7</v>
      </c>
      <c r="G15" s="55">
        <v>7</v>
      </c>
      <c r="H15" s="55">
        <v>7</v>
      </c>
      <c r="I15" s="55">
        <v>7</v>
      </c>
      <c r="J15" s="55">
        <v>7</v>
      </c>
      <c r="K15" s="55">
        <f>SUM(F15:J15)</f>
        <v>35</v>
      </c>
    </row>
    <row r="16" spans="1:11" s="56" customFormat="1" ht="60">
      <c r="A16" s="76" t="s">
        <v>304</v>
      </c>
      <c r="B16" s="82" t="s">
        <v>520</v>
      </c>
      <c r="C16" s="84" t="s">
        <v>521</v>
      </c>
      <c r="D16" s="64" t="s">
        <v>317</v>
      </c>
      <c r="E16" s="64" t="s">
        <v>112</v>
      </c>
      <c r="F16" s="55">
        <v>40</v>
      </c>
      <c r="G16" s="55">
        <v>40</v>
      </c>
      <c r="H16" s="55">
        <v>40</v>
      </c>
      <c r="I16" s="55">
        <v>40</v>
      </c>
      <c r="J16" s="55">
        <v>40</v>
      </c>
      <c r="K16" s="55">
        <f t="shared" ref="K16" si="2">SUM(F16:J16)</f>
        <v>200</v>
      </c>
    </row>
    <row r="17" spans="1:11" s="56" customFormat="1" ht="60">
      <c r="A17" s="76" t="s">
        <v>305</v>
      </c>
      <c r="B17" s="82" t="s">
        <v>522</v>
      </c>
      <c r="C17" s="84" t="s">
        <v>523</v>
      </c>
      <c r="D17" s="64" t="s">
        <v>317</v>
      </c>
      <c r="E17" s="55" t="s">
        <v>22</v>
      </c>
      <c r="F17" s="55" t="s">
        <v>22</v>
      </c>
      <c r="G17" s="55" t="s">
        <v>22</v>
      </c>
      <c r="H17" s="55" t="s">
        <v>22</v>
      </c>
      <c r="I17" s="55" t="s">
        <v>22</v>
      </c>
      <c r="J17" s="55" t="s">
        <v>22</v>
      </c>
      <c r="K17" s="55" t="s">
        <v>22</v>
      </c>
    </row>
    <row r="18" spans="1:11" s="56" customFormat="1" ht="60">
      <c r="A18" s="76" t="s">
        <v>307</v>
      </c>
      <c r="B18" s="82" t="s">
        <v>524</v>
      </c>
      <c r="C18" s="84" t="s">
        <v>525</v>
      </c>
      <c r="D18" s="64" t="s">
        <v>317</v>
      </c>
      <c r="E18" s="64" t="s">
        <v>22</v>
      </c>
      <c r="F18" s="55" t="s">
        <v>22</v>
      </c>
      <c r="G18" s="55" t="s">
        <v>22</v>
      </c>
      <c r="H18" s="55" t="s">
        <v>22</v>
      </c>
      <c r="I18" s="55" t="s">
        <v>22</v>
      </c>
      <c r="J18" s="55" t="s">
        <v>22</v>
      </c>
      <c r="K18" s="55" t="s">
        <v>22</v>
      </c>
    </row>
    <row r="19" spans="1:11" s="56" customFormat="1" ht="60">
      <c r="A19" s="76" t="s">
        <v>309</v>
      </c>
      <c r="B19" s="82" t="s">
        <v>526</v>
      </c>
      <c r="C19" s="84" t="s">
        <v>527</v>
      </c>
      <c r="D19" s="64" t="s">
        <v>528</v>
      </c>
      <c r="E19" s="64" t="s">
        <v>22</v>
      </c>
      <c r="F19" s="55" t="s">
        <v>22</v>
      </c>
      <c r="G19" s="55" t="s">
        <v>22</v>
      </c>
      <c r="H19" s="55" t="s">
        <v>22</v>
      </c>
      <c r="I19" s="55" t="s">
        <v>22</v>
      </c>
      <c r="J19" s="55" t="s">
        <v>22</v>
      </c>
      <c r="K19" s="55" t="s">
        <v>22</v>
      </c>
    </row>
    <row r="20" spans="1:11" s="56" customFormat="1" ht="60">
      <c r="A20" s="76" t="s">
        <v>311</v>
      </c>
      <c r="B20" s="82" t="s">
        <v>529</v>
      </c>
      <c r="C20" s="84" t="s">
        <v>530</v>
      </c>
      <c r="D20" s="64" t="s">
        <v>76</v>
      </c>
      <c r="E20" s="64" t="s">
        <v>22</v>
      </c>
      <c r="F20" s="55" t="s">
        <v>22</v>
      </c>
      <c r="G20" s="55" t="s">
        <v>22</v>
      </c>
      <c r="H20" s="55" t="s">
        <v>22</v>
      </c>
      <c r="I20" s="55" t="s">
        <v>22</v>
      </c>
      <c r="J20" s="55" t="s">
        <v>22</v>
      </c>
      <c r="K20" s="55" t="s">
        <v>22</v>
      </c>
    </row>
    <row r="21" spans="1:11" s="56" customFormat="1" ht="60">
      <c r="A21" s="76" t="s">
        <v>312</v>
      </c>
      <c r="B21" s="82" t="s">
        <v>531</v>
      </c>
      <c r="C21" s="84" t="s">
        <v>532</v>
      </c>
      <c r="D21" s="64" t="s">
        <v>76</v>
      </c>
      <c r="E21" s="64" t="s">
        <v>22</v>
      </c>
      <c r="F21" s="55" t="s">
        <v>22</v>
      </c>
      <c r="G21" s="55" t="s">
        <v>22</v>
      </c>
      <c r="H21" s="55" t="s">
        <v>22</v>
      </c>
      <c r="I21" s="55" t="s">
        <v>22</v>
      </c>
      <c r="J21" s="55" t="s">
        <v>22</v>
      </c>
      <c r="K21" s="55" t="s">
        <v>22</v>
      </c>
    </row>
    <row r="22" spans="1:11" s="56" customFormat="1" ht="45">
      <c r="A22" s="76" t="s">
        <v>313</v>
      </c>
      <c r="B22" s="82" t="s">
        <v>533</v>
      </c>
      <c r="C22" s="84" t="s">
        <v>534</v>
      </c>
      <c r="D22" s="64" t="s">
        <v>317</v>
      </c>
      <c r="E22" s="64" t="s">
        <v>22</v>
      </c>
      <c r="F22" s="55" t="s">
        <v>22</v>
      </c>
      <c r="G22" s="55" t="s">
        <v>22</v>
      </c>
      <c r="H22" s="55" t="s">
        <v>22</v>
      </c>
      <c r="I22" s="55" t="s">
        <v>22</v>
      </c>
      <c r="J22" s="55" t="s">
        <v>22</v>
      </c>
      <c r="K22" s="55" t="s">
        <v>22</v>
      </c>
    </row>
    <row r="23" spans="1:11" s="56" customFormat="1" ht="75">
      <c r="A23" s="76" t="s">
        <v>318</v>
      </c>
      <c r="B23" s="82" t="s">
        <v>535</v>
      </c>
      <c r="C23" s="84" t="s">
        <v>536</v>
      </c>
      <c r="D23" s="64" t="s">
        <v>317</v>
      </c>
      <c r="E23" s="64" t="s">
        <v>22</v>
      </c>
      <c r="F23" s="55" t="s">
        <v>22</v>
      </c>
      <c r="G23" s="55" t="s">
        <v>22</v>
      </c>
      <c r="H23" s="55" t="s">
        <v>22</v>
      </c>
      <c r="I23" s="55" t="s">
        <v>22</v>
      </c>
      <c r="J23" s="55" t="s">
        <v>22</v>
      </c>
      <c r="K23" s="55" t="s">
        <v>22</v>
      </c>
    </row>
    <row r="24" spans="1:11" s="56" customFormat="1" ht="60">
      <c r="A24" s="76" t="s">
        <v>319</v>
      </c>
      <c r="B24" s="82" t="s">
        <v>537</v>
      </c>
      <c r="C24" s="84"/>
      <c r="D24" s="64" t="s">
        <v>317</v>
      </c>
      <c r="E24" s="64" t="s">
        <v>22</v>
      </c>
      <c r="F24" s="55" t="s">
        <v>22</v>
      </c>
      <c r="G24" s="55" t="s">
        <v>22</v>
      </c>
      <c r="H24" s="55" t="s">
        <v>22</v>
      </c>
      <c r="I24" s="55" t="s">
        <v>22</v>
      </c>
      <c r="J24" s="55" t="s">
        <v>22</v>
      </c>
      <c r="K24" s="55" t="s">
        <v>22</v>
      </c>
    </row>
    <row r="25" spans="1:11" s="56" customFormat="1" ht="30">
      <c r="A25" s="76" t="s">
        <v>321</v>
      </c>
      <c r="B25" s="82" t="s">
        <v>538</v>
      </c>
      <c r="C25" s="84" t="s">
        <v>606</v>
      </c>
      <c r="D25" s="64" t="s">
        <v>317</v>
      </c>
      <c r="E25" s="64" t="s">
        <v>22</v>
      </c>
      <c r="F25" s="55" t="s">
        <v>22</v>
      </c>
      <c r="G25" s="55" t="s">
        <v>22</v>
      </c>
      <c r="H25" s="55" t="s">
        <v>22</v>
      </c>
      <c r="I25" s="55" t="s">
        <v>22</v>
      </c>
      <c r="J25" s="55" t="s">
        <v>22</v>
      </c>
      <c r="K25" s="55" t="s">
        <v>22</v>
      </c>
    </row>
    <row r="26" spans="1:11" s="56" customFormat="1" ht="195">
      <c r="A26" s="76" t="s">
        <v>322</v>
      </c>
      <c r="B26" s="85" t="s">
        <v>539</v>
      </c>
      <c r="C26" s="84" t="s">
        <v>91</v>
      </c>
      <c r="D26" s="64" t="s">
        <v>317</v>
      </c>
      <c r="E26" s="64" t="s">
        <v>22</v>
      </c>
      <c r="F26" s="55" t="s">
        <v>22</v>
      </c>
      <c r="G26" s="55" t="s">
        <v>22</v>
      </c>
      <c r="H26" s="55" t="s">
        <v>22</v>
      </c>
      <c r="I26" s="55" t="s">
        <v>22</v>
      </c>
      <c r="J26" s="55" t="s">
        <v>22</v>
      </c>
      <c r="K26" s="55" t="s">
        <v>22</v>
      </c>
    </row>
    <row r="27" spans="1:11" s="56" customFormat="1" ht="30">
      <c r="A27" s="76" t="s">
        <v>323</v>
      </c>
      <c r="B27" s="82" t="s">
        <v>540</v>
      </c>
      <c r="C27" s="84" t="s">
        <v>91</v>
      </c>
      <c r="D27" s="64" t="s">
        <v>306</v>
      </c>
      <c r="E27" s="64" t="s">
        <v>22</v>
      </c>
      <c r="F27" s="55" t="s">
        <v>22</v>
      </c>
      <c r="G27" s="55" t="s">
        <v>22</v>
      </c>
      <c r="H27" s="55" t="s">
        <v>22</v>
      </c>
      <c r="I27" s="55" t="s">
        <v>22</v>
      </c>
      <c r="J27" s="55" t="s">
        <v>22</v>
      </c>
      <c r="K27" s="55" t="s">
        <v>22</v>
      </c>
    </row>
    <row r="28" spans="1:11" s="56" customFormat="1" ht="30">
      <c r="A28" s="76" t="s">
        <v>325</v>
      </c>
      <c r="B28" s="82" t="s">
        <v>541</v>
      </c>
      <c r="C28" s="84" t="s">
        <v>607</v>
      </c>
      <c r="D28" s="64" t="s">
        <v>306</v>
      </c>
      <c r="E28" s="64" t="s">
        <v>22</v>
      </c>
      <c r="F28" s="55" t="s">
        <v>22</v>
      </c>
      <c r="G28" s="55" t="s">
        <v>22</v>
      </c>
      <c r="H28" s="55" t="s">
        <v>22</v>
      </c>
      <c r="I28" s="55" t="s">
        <v>22</v>
      </c>
      <c r="J28" s="55" t="s">
        <v>22</v>
      </c>
      <c r="K28" s="55" t="s">
        <v>22</v>
      </c>
    </row>
    <row r="29" spans="1:11" s="56" customFormat="1" ht="120">
      <c r="A29" s="76" t="s">
        <v>326</v>
      </c>
      <c r="B29" s="82" t="s">
        <v>542</v>
      </c>
      <c r="C29" s="84" t="s">
        <v>608</v>
      </c>
      <c r="D29" s="64" t="s">
        <v>543</v>
      </c>
      <c r="E29" s="64" t="s">
        <v>22</v>
      </c>
      <c r="F29" s="55" t="s">
        <v>22</v>
      </c>
      <c r="G29" s="55" t="s">
        <v>22</v>
      </c>
      <c r="H29" s="55" t="s">
        <v>22</v>
      </c>
      <c r="I29" s="55" t="s">
        <v>22</v>
      </c>
      <c r="J29" s="55" t="s">
        <v>22</v>
      </c>
      <c r="K29" s="55" t="s">
        <v>22</v>
      </c>
    </row>
    <row r="30" spans="1:11" s="56" customFormat="1" ht="45">
      <c r="A30" s="76" t="s">
        <v>327</v>
      </c>
      <c r="B30" s="82" t="s">
        <v>544</v>
      </c>
      <c r="C30" s="82" t="s">
        <v>545</v>
      </c>
      <c r="D30" s="64" t="s">
        <v>543</v>
      </c>
      <c r="E30" s="64" t="s">
        <v>22</v>
      </c>
      <c r="F30" s="55" t="s">
        <v>22</v>
      </c>
      <c r="G30" s="55" t="s">
        <v>22</v>
      </c>
      <c r="H30" s="55" t="s">
        <v>22</v>
      </c>
      <c r="I30" s="55" t="s">
        <v>22</v>
      </c>
      <c r="J30" s="55" t="s">
        <v>22</v>
      </c>
      <c r="K30" s="55" t="s">
        <v>22</v>
      </c>
    </row>
    <row r="31" spans="1:11" s="56" customFormat="1" ht="45">
      <c r="A31" s="76" t="s">
        <v>328</v>
      </c>
      <c r="B31" s="82" t="s">
        <v>546</v>
      </c>
      <c r="C31" s="82" t="s">
        <v>547</v>
      </c>
      <c r="D31" s="64" t="s">
        <v>317</v>
      </c>
      <c r="E31" s="64" t="s">
        <v>22</v>
      </c>
      <c r="F31" s="55" t="s">
        <v>22</v>
      </c>
      <c r="G31" s="55" t="s">
        <v>22</v>
      </c>
      <c r="H31" s="55" t="s">
        <v>22</v>
      </c>
      <c r="I31" s="55" t="s">
        <v>22</v>
      </c>
      <c r="J31" s="55" t="s">
        <v>22</v>
      </c>
      <c r="K31" s="55" t="s">
        <v>22</v>
      </c>
    </row>
    <row r="32" spans="1:11" s="56" customFormat="1" ht="45">
      <c r="A32" s="76" t="s">
        <v>329</v>
      </c>
      <c r="B32" s="82" t="s">
        <v>548</v>
      </c>
      <c r="C32" s="82" t="s">
        <v>549</v>
      </c>
      <c r="D32" s="64" t="s">
        <v>317</v>
      </c>
      <c r="E32" s="64" t="s">
        <v>22</v>
      </c>
      <c r="F32" s="55" t="s">
        <v>22</v>
      </c>
      <c r="G32" s="55" t="s">
        <v>22</v>
      </c>
      <c r="H32" s="55" t="s">
        <v>22</v>
      </c>
      <c r="I32" s="55" t="s">
        <v>22</v>
      </c>
      <c r="J32" s="55" t="s">
        <v>22</v>
      </c>
      <c r="K32" s="55" t="s">
        <v>22</v>
      </c>
    </row>
    <row r="33" spans="1:11" s="56" customFormat="1" ht="60">
      <c r="A33" s="76" t="s">
        <v>331</v>
      </c>
      <c r="B33" s="82" t="s">
        <v>550</v>
      </c>
      <c r="C33" s="82" t="s">
        <v>551</v>
      </c>
      <c r="D33" s="64" t="s">
        <v>317</v>
      </c>
      <c r="E33" s="64" t="s">
        <v>22</v>
      </c>
      <c r="F33" s="55" t="s">
        <v>22</v>
      </c>
      <c r="G33" s="55" t="s">
        <v>22</v>
      </c>
      <c r="H33" s="55" t="s">
        <v>22</v>
      </c>
      <c r="I33" s="55" t="s">
        <v>22</v>
      </c>
      <c r="J33" s="55" t="s">
        <v>22</v>
      </c>
      <c r="K33" s="55" t="s">
        <v>22</v>
      </c>
    </row>
    <row r="34" spans="1:11" s="56" customFormat="1" ht="45">
      <c r="A34" s="76" t="s">
        <v>332</v>
      </c>
      <c r="B34" s="82" t="s">
        <v>552</v>
      </c>
      <c r="C34" s="82" t="s">
        <v>553</v>
      </c>
      <c r="D34" s="64" t="s">
        <v>317</v>
      </c>
      <c r="E34" s="64" t="s">
        <v>22</v>
      </c>
      <c r="F34" s="55" t="s">
        <v>22</v>
      </c>
      <c r="G34" s="55" t="s">
        <v>22</v>
      </c>
      <c r="H34" s="55" t="s">
        <v>22</v>
      </c>
      <c r="I34" s="55" t="s">
        <v>22</v>
      </c>
      <c r="J34" s="55" t="s">
        <v>22</v>
      </c>
      <c r="K34" s="55" t="s">
        <v>22</v>
      </c>
    </row>
    <row r="35" spans="1:11" s="56" customFormat="1">
      <c r="A35" s="57" t="s">
        <v>358</v>
      </c>
      <c r="B35" s="59" t="s">
        <v>554</v>
      </c>
      <c r="C35" s="67"/>
      <c r="D35" s="67"/>
      <c r="E35" s="67"/>
      <c r="F35" s="68"/>
      <c r="G35" s="68"/>
      <c r="H35" s="68"/>
      <c r="I35" s="68"/>
      <c r="J35" s="68"/>
      <c r="K35" s="55"/>
    </row>
    <row r="36" spans="1:11" s="56" customFormat="1" ht="60">
      <c r="A36" s="76" t="s">
        <v>361</v>
      </c>
      <c r="B36" s="82" t="s">
        <v>555</v>
      </c>
      <c r="C36" s="82" t="s">
        <v>609</v>
      </c>
      <c r="D36" s="64" t="s">
        <v>317</v>
      </c>
      <c r="E36" s="64" t="s">
        <v>112</v>
      </c>
      <c r="F36" s="55">
        <v>20</v>
      </c>
      <c r="G36" s="55">
        <v>20</v>
      </c>
      <c r="H36" s="55">
        <v>20</v>
      </c>
      <c r="I36" s="55">
        <v>20</v>
      </c>
      <c r="J36" s="55">
        <v>20</v>
      </c>
      <c r="K36" s="55">
        <f>SUM(F36:J36)</f>
        <v>100</v>
      </c>
    </row>
    <row r="37" spans="1:11" s="56" customFormat="1" ht="60">
      <c r="A37" s="76" t="s">
        <v>364</v>
      </c>
      <c r="B37" s="82" t="s">
        <v>556</v>
      </c>
      <c r="C37" s="83" t="s">
        <v>557</v>
      </c>
      <c r="D37" s="64" t="s">
        <v>317</v>
      </c>
      <c r="E37" s="55" t="s">
        <v>22</v>
      </c>
      <c r="F37" s="55" t="s">
        <v>22</v>
      </c>
      <c r="G37" s="55" t="s">
        <v>22</v>
      </c>
      <c r="H37" s="55" t="s">
        <v>22</v>
      </c>
      <c r="I37" s="55" t="s">
        <v>22</v>
      </c>
      <c r="J37" s="55" t="s">
        <v>22</v>
      </c>
      <c r="K37" s="55" t="s">
        <v>22</v>
      </c>
    </row>
    <row r="38" spans="1:11" s="56" customFormat="1" ht="45">
      <c r="A38" s="76" t="s">
        <v>365</v>
      </c>
      <c r="B38" s="82" t="s">
        <v>558</v>
      </c>
      <c r="C38" s="83" t="s">
        <v>527</v>
      </c>
      <c r="D38" s="64" t="s">
        <v>317</v>
      </c>
      <c r="E38" s="64" t="s">
        <v>112</v>
      </c>
      <c r="F38" s="55">
        <v>10</v>
      </c>
      <c r="G38" s="55">
        <v>10</v>
      </c>
      <c r="H38" s="55">
        <v>10</v>
      </c>
      <c r="I38" s="55">
        <v>10</v>
      </c>
      <c r="J38" s="55">
        <v>10</v>
      </c>
      <c r="K38" s="55">
        <f>SUM(F38:J38)</f>
        <v>50</v>
      </c>
    </row>
    <row r="39" spans="1:11" s="56" customFormat="1" ht="60">
      <c r="A39" s="76" t="s">
        <v>366</v>
      </c>
      <c r="B39" s="82" t="s">
        <v>559</v>
      </c>
      <c r="C39" s="83" t="s">
        <v>610</v>
      </c>
      <c r="D39" s="64" t="s">
        <v>317</v>
      </c>
      <c r="E39" s="64" t="s">
        <v>112</v>
      </c>
      <c r="F39" s="55">
        <v>2</v>
      </c>
      <c r="G39" s="55">
        <v>2</v>
      </c>
      <c r="H39" s="55">
        <v>2</v>
      </c>
      <c r="I39" s="55">
        <v>2</v>
      </c>
      <c r="J39" s="55">
        <v>2</v>
      </c>
      <c r="K39" s="55">
        <f>SUM(F39:J39)</f>
        <v>10</v>
      </c>
    </row>
    <row r="40" spans="1:11" s="56" customFormat="1" ht="60">
      <c r="A40" s="76" t="s">
        <v>367</v>
      </c>
      <c r="B40" s="82" t="s">
        <v>560</v>
      </c>
      <c r="C40" s="83" t="s">
        <v>561</v>
      </c>
      <c r="D40" s="64" t="s">
        <v>317</v>
      </c>
      <c r="E40" s="64" t="s">
        <v>22</v>
      </c>
      <c r="F40" s="55" t="s">
        <v>22</v>
      </c>
      <c r="G40" s="55" t="s">
        <v>22</v>
      </c>
      <c r="H40" s="55" t="s">
        <v>22</v>
      </c>
      <c r="I40" s="55" t="s">
        <v>22</v>
      </c>
      <c r="J40" s="55" t="s">
        <v>22</v>
      </c>
      <c r="K40" s="55" t="s">
        <v>22</v>
      </c>
    </row>
    <row r="41" spans="1:11" s="56" customFormat="1" ht="45">
      <c r="A41" s="76" t="s">
        <v>368</v>
      </c>
      <c r="B41" s="82" t="s">
        <v>562</v>
      </c>
      <c r="C41" s="83" t="s">
        <v>20</v>
      </c>
      <c r="D41" s="64" t="s">
        <v>317</v>
      </c>
      <c r="E41" s="64" t="s">
        <v>22</v>
      </c>
      <c r="F41" s="55" t="s">
        <v>22</v>
      </c>
      <c r="G41" s="55" t="s">
        <v>22</v>
      </c>
      <c r="H41" s="55" t="s">
        <v>22</v>
      </c>
      <c r="I41" s="55" t="s">
        <v>22</v>
      </c>
      <c r="J41" s="55" t="s">
        <v>22</v>
      </c>
      <c r="K41" s="55" t="s">
        <v>22</v>
      </c>
    </row>
    <row r="42" spans="1:11" s="56" customFormat="1" ht="30">
      <c r="A42" s="76" t="s">
        <v>369</v>
      </c>
      <c r="B42" s="82" t="s">
        <v>563</v>
      </c>
      <c r="C42" s="83" t="s">
        <v>20</v>
      </c>
      <c r="D42" s="64" t="s">
        <v>317</v>
      </c>
      <c r="E42" s="64" t="s">
        <v>22</v>
      </c>
      <c r="F42" s="55" t="s">
        <v>22</v>
      </c>
      <c r="G42" s="55" t="s">
        <v>22</v>
      </c>
      <c r="H42" s="55" t="s">
        <v>22</v>
      </c>
      <c r="I42" s="55" t="s">
        <v>22</v>
      </c>
      <c r="J42" s="55" t="s">
        <v>22</v>
      </c>
      <c r="K42" s="55" t="s">
        <v>22</v>
      </c>
    </row>
    <row r="43" spans="1:11" s="56" customFormat="1" ht="240">
      <c r="A43" s="76" t="s">
        <v>370</v>
      </c>
      <c r="B43" s="83" t="s">
        <v>564</v>
      </c>
      <c r="C43" s="83" t="s">
        <v>611</v>
      </c>
      <c r="D43" s="64" t="s">
        <v>317</v>
      </c>
      <c r="E43" s="64" t="s">
        <v>112</v>
      </c>
      <c r="F43" s="55">
        <v>5</v>
      </c>
      <c r="G43" s="55">
        <v>5</v>
      </c>
      <c r="H43" s="55">
        <v>5</v>
      </c>
      <c r="I43" s="55">
        <v>5</v>
      </c>
      <c r="J43" s="55">
        <v>5</v>
      </c>
      <c r="K43" s="55">
        <f>SUM(F43:J43)</f>
        <v>25</v>
      </c>
    </row>
    <row r="44" spans="1:11" s="56" customFormat="1" ht="60">
      <c r="A44" s="76" t="s">
        <v>371</v>
      </c>
      <c r="B44" s="82" t="s">
        <v>565</v>
      </c>
      <c r="C44" s="83" t="s">
        <v>612</v>
      </c>
      <c r="D44" s="64" t="s">
        <v>317</v>
      </c>
      <c r="E44" s="64" t="s">
        <v>112</v>
      </c>
      <c r="F44" s="55">
        <v>3</v>
      </c>
      <c r="G44" s="55">
        <v>3</v>
      </c>
      <c r="H44" s="55">
        <v>3</v>
      </c>
      <c r="I44" s="55">
        <v>3</v>
      </c>
      <c r="J44" s="55">
        <v>3</v>
      </c>
      <c r="K44" s="55">
        <f>SUM(F44:J44)</f>
        <v>15</v>
      </c>
    </row>
    <row r="45" spans="1:11" s="56" customFormat="1" ht="120">
      <c r="A45" s="76" t="s">
        <v>372</v>
      </c>
      <c r="B45" s="82" t="s">
        <v>566</v>
      </c>
      <c r="C45" s="82" t="s">
        <v>567</v>
      </c>
      <c r="D45" s="64" t="s">
        <v>317</v>
      </c>
      <c r="E45" s="64" t="s">
        <v>112</v>
      </c>
      <c r="F45" s="55">
        <v>3</v>
      </c>
      <c r="G45" s="55">
        <v>3</v>
      </c>
      <c r="H45" s="55">
        <v>3</v>
      </c>
      <c r="I45" s="55">
        <v>3</v>
      </c>
      <c r="J45" s="55">
        <v>3</v>
      </c>
      <c r="K45" s="55">
        <f>SUM(F45:J45)</f>
        <v>15</v>
      </c>
    </row>
    <row r="46" spans="1:11" s="56" customFormat="1" ht="75">
      <c r="A46" s="76" t="s">
        <v>374</v>
      </c>
      <c r="B46" s="82" t="s">
        <v>568</v>
      </c>
      <c r="C46" s="83" t="s">
        <v>613</v>
      </c>
      <c r="D46" s="64" t="s">
        <v>317</v>
      </c>
      <c r="E46" s="64" t="s">
        <v>112</v>
      </c>
      <c r="F46" s="55">
        <v>2</v>
      </c>
      <c r="G46" s="55">
        <v>2</v>
      </c>
      <c r="H46" s="55">
        <v>2</v>
      </c>
      <c r="I46" s="55">
        <v>2</v>
      </c>
      <c r="J46" s="55">
        <v>2</v>
      </c>
      <c r="K46" s="55">
        <f>SUM(F46:J46)</f>
        <v>10</v>
      </c>
    </row>
    <row r="47" spans="1:11" s="56" customFormat="1" ht="30">
      <c r="A47" s="76" t="s">
        <v>376</v>
      </c>
      <c r="B47" s="82" t="s">
        <v>569</v>
      </c>
      <c r="C47" s="83" t="s">
        <v>91</v>
      </c>
      <c r="D47" s="64" t="s">
        <v>317</v>
      </c>
      <c r="E47" s="64" t="s">
        <v>22</v>
      </c>
      <c r="F47" s="55" t="s">
        <v>22</v>
      </c>
      <c r="G47" s="55" t="s">
        <v>22</v>
      </c>
      <c r="H47" s="55" t="s">
        <v>22</v>
      </c>
      <c r="I47" s="55" t="s">
        <v>22</v>
      </c>
      <c r="J47" s="55" t="s">
        <v>22</v>
      </c>
      <c r="K47" s="55" t="s">
        <v>22</v>
      </c>
    </row>
    <row r="48" spans="1:11" s="56" customFormat="1" ht="60">
      <c r="A48" s="76" t="s">
        <v>377</v>
      </c>
      <c r="B48" s="83" t="s">
        <v>570</v>
      </c>
      <c r="C48" s="83" t="s">
        <v>614</v>
      </c>
      <c r="D48" s="64" t="s">
        <v>317</v>
      </c>
      <c r="E48" s="64" t="s">
        <v>22</v>
      </c>
      <c r="F48" s="55" t="s">
        <v>22</v>
      </c>
      <c r="G48" s="55" t="s">
        <v>22</v>
      </c>
      <c r="H48" s="55" t="s">
        <v>22</v>
      </c>
      <c r="I48" s="55" t="s">
        <v>22</v>
      </c>
      <c r="J48" s="55" t="s">
        <v>22</v>
      </c>
      <c r="K48" s="55" t="s">
        <v>22</v>
      </c>
    </row>
    <row r="49" spans="1:11" s="56" customFormat="1" ht="30">
      <c r="A49" s="76" t="s">
        <v>379</v>
      </c>
      <c r="B49" s="82" t="s">
        <v>571</v>
      </c>
      <c r="C49" s="83" t="s">
        <v>615</v>
      </c>
      <c r="D49" s="64" t="s">
        <v>317</v>
      </c>
      <c r="E49" s="64" t="s">
        <v>112</v>
      </c>
      <c r="F49" s="55">
        <v>3</v>
      </c>
      <c r="G49" s="55">
        <v>3</v>
      </c>
      <c r="H49" s="55">
        <v>3</v>
      </c>
      <c r="I49" s="55">
        <v>3</v>
      </c>
      <c r="J49" s="55">
        <v>3</v>
      </c>
      <c r="K49" s="55">
        <f>SUM(F49:J49)</f>
        <v>15</v>
      </c>
    </row>
    <row r="50" spans="1:11" s="56" customFormat="1" ht="45">
      <c r="A50" s="76" t="s">
        <v>381</v>
      </c>
      <c r="B50" s="83" t="s">
        <v>572</v>
      </c>
      <c r="C50" s="84" t="s">
        <v>616</v>
      </c>
      <c r="D50" s="64" t="s">
        <v>317</v>
      </c>
      <c r="E50" s="64" t="s">
        <v>22</v>
      </c>
      <c r="F50" s="55" t="s">
        <v>22</v>
      </c>
      <c r="G50" s="55" t="s">
        <v>22</v>
      </c>
      <c r="H50" s="55" t="s">
        <v>22</v>
      </c>
      <c r="I50" s="55" t="s">
        <v>22</v>
      </c>
      <c r="J50" s="55" t="s">
        <v>22</v>
      </c>
      <c r="K50" s="55" t="s">
        <v>22</v>
      </c>
    </row>
    <row r="51" spans="1:11" s="56" customFormat="1">
      <c r="A51" s="57" t="s">
        <v>384</v>
      </c>
      <c r="B51" s="59" t="s">
        <v>573</v>
      </c>
      <c r="C51" s="67"/>
      <c r="D51" s="67"/>
      <c r="E51" s="67"/>
      <c r="F51" s="68"/>
      <c r="G51" s="68"/>
      <c r="H51" s="68"/>
      <c r="I51" s="68"/>
      <c r="J51" s="68"/>
      <c r="K51" s="68"/>
    </row>
    <row r="52" spans="1:11" s="56" customFormat="1">
      <c r="A52" s="76" t="s">
        <v>388</v>
      </c>
      <c r="B52" s="82" t="s">
        <v>574</v>
      </c>
      <c r="C52" s="84" t="s">
        <v>70</v>
      </c>
      <c r="D52" s="64" t="s">
        <v>317</v>
      </c>
      <c r="E52" s="64" t="s">
        <v>363</v>
      </c>
      <c r="F52" s="55">
        <v>290</v>
      </c>
      <c r="G52" s="55">
        <v>200</v>
      </c>
      <c r="H52" s="55">
        <v>200</v>
      </c>
      <c r="I52" s="55">
        <v>200</v>
      </c>
      <c r="J52" s="55">
        <v>200</v>
      </c>
      <c r="K52" s="55">
        <f>SUM(F52:J52)</f>
        <v>1090</v>
      </c>
    </row>
    <row r="53" spans="1:11" s="56" customFormat="1" ht="60">
      <c r="A53" s="76" t="s">
        <v>389</v>
      </c>
      <c r="B53" s="82" t="s">
        <v>575</v>
      </c>
      <c r="C53" s="83" t="s">
        <v>617</v>
      </c>
      <c r="D53" s="64" t="s">
        <v>317</v>
      </c>
      <c r="E53" s="55" t="s">
        <v>22</v>
      </c>
      <c r="F53" s="55" t="s">
        <v>22</v>
      </c>
      <c r="G53" s="55" t="s">
        <v>22</v>
      </c>
      <c r="H53" s="55" t="s">
        <v>22</v>
      </c>
      <c r="I53" s="55" t="s">
        <v>22</v>
      </c>
      <c r="J53" s="55" t="s">
        <v>22</v>
      </c>
      <c r="K53" s="55" t="s">
        <v>22</v>
      </c>
    </row>
    <row r="54" spans="1:11" s="56" customFormat="1" ht="30">
      <c r="A54" s="76" t="s">
        <v>390</v>
      </c>
      <c r="B54" s="82" t="s">
        <v>576</v>
      </c>
      <c r="C54" s="84" t="s">
        <v>618</v>
      </c>
      <c r="D54" s="64" t="s">
        <v>317</v>
      </c>
      <c r="E54" s="64" t="s">
        <v>112</v>
      </c>
      <c r="F54" s="55">
        <v>2</v>
      </c>
      <c r="G54" s="55">
        <v>2</v>
      </c>
      <c r="H54" s="55">
        <v>2</v>
      </c>
      <c r="I54" s="55">
        <v>2</v>
      </c>
      <c r="J54" s="55">
        <v>2</v>
      </c>
      <c r="K54" s="55">
        <f>SUM(F54:J54)</f>
        <v>10</v>
      </c>
    </row>
    <row r="55" spans="1:11" s="56" customFormat="1" ht="45">
      <c r="A55" s="76" t="s">
        <v>391</v>
      </c>
      <c r="B55" s="82" t="s">
        <v>577</v>
      </c>
      <c r="C55" s="84" t="s">
        <v>619</v>
      </c>
      <c r="D55" s="64" t="s">
        <v>317</v>
      </c>
      <c r="E55" s="64" t="s">
        <v>112</v>
      </c>
      <c r="F55" s="55">
        <v>2</v>
      </c>
      <c r="G55" s="55">
        <v>2</v>
      </c>
      <c r="H55" s="55">
        <v>2</v>
      </c>
      <c r="I55" s="55">
        <v>2</v>
      </c>
      <c r="J55" s="55">
        <v>2</v>
      </c>
      <c r="K55" s="55">
        <f>SUM(F55:J55)</f>
        <v>10</v>
      </c>
    </row>
    <row r="56" spans="1:11" s="56" customFormat="1" ht="30">
      <c r="A56" s="76" t="s">
        <v>392</v>
      </c>
      <c r="B56" s="82" t="s">
        <v>578</v>
      </c>
      <c r="C56" s="84" t="s">
        <v>620</v>
      </c>
      <c r="D56" s="64" t="s">
        <v>317</v>
      </c>
      <c r="E56" s="64" t="s">
        <v>363</v>
      </c>
      <c r="F56" s="55" t="s">
        <v>22</v>
      </c>
      <c r="G56" s="55">
        <v>50</v>
      </c>
      <c r="H56" s="55">
        <v>50</v>
      </c>
      <c r="I56" s="55">
        <v>50</v>
      </c>
      <c r="J56" s="55">
        <v>50</v>
      </c>
      <c r="K56" s="55">
        <f>SUM(F56:J56)</f>
        <v>200</v>
      </c>
    </row>
    <row r="57" spans="1:11" s="56" customFormat="1" ht="45">
      <c r="A57" s="76" t="s">
        <v>394</v>
      </c>
      <c r="B57" s="82" t="s">
        <v>579</v>
      </c>
      <c r="C57" s="84" t="s">
        <v>620</v>
      </c>
      <c r="D57" s="64" t="s">
        <v>317</v>
      </c>
      <c r="E57" s="64" t="s">
        <v>363</v>
      </c>
      <c r="F57" s="55" t="s">
        <v>22</v>
      </c>
      <c r="G57" s="55">
        <v>50</v>
      </c>
      <c r="H57" s="55">
        <v>50</v>
      </c>
      <c r="I57" s="55">
        <v>50</v>
      </c>
      <c r="J57" s="55">
        <v>50</v>
      </c>
      <c r="K57" s="55">
        <f>SUM(F57:J57)</f>
        <v>200</v>
      </c>
    </row>
    <row r="58" spans="1:11" s="56" customFormat="1" ht="120">
      <c r="A58" s="76" t="s">
        <v>580</v>
      </c>
      <c r="B58" s="82" t="s">
        <v>581</v>
      </c>
      <c r="C58" s="82" t="s">
        <v>582</v>
      </c>
      <c r="D58" s="64" t="s">
        <v>317</v>
      </c>
      <c r="E58" s="64" t="s">
        <v>22</v>
      </c>
      <c r="F58" s="55" t="s">
        <v>22</v>
      </c>
      <c r="G58" s="55" t="s">
        <v>22</v>
      </c>
      <c r="H58" s="55" t="s">
        <v>22</v>
      </c>
      <c r="I58" s="55" t="s">
        <v>22</v>
      </c>
      <c r="J58" s="55" t="s">
        <v>22</v>
      </c>
      <c r="K58" s="55" t="s">
        <v>22</v>
      </c>
    </row>
    <row r="59" spans="1:11" s="56" customFormat="1" ht="45">
      <c r="A59" s="76" t="s">
        <v>583</v>
      </c>
      <c r="B59" s="82" t="s">
        <v>584</v>
      </c>
      <c r="C59" s="82" t="s">
        <v>621</v>
      </c>
      <c r="D59" s="64" t="s">
        <v>317</v>
      </c>
      <c r="E59" s="64" t="s">
        <v>112</v>
      </c>
      <c r="F59" s="55">
        <v>3</v>
      </c>
      <c r="G59" s="55">
        <v>3</v>
      </c>
      <c r="H59" s="55">
        <v>3</v>
      </c>
      <c r="I59" s="55">
        <v>3</v>
      </c>
      <c r="J59" s="55">
        <v>3</v>
      </c>
      <c r="K59" s="55">
        <f>SUM(F59:J59)</f>
        <v>15</v>
      </c>
    </row>
    <row r="60" spans="1:11" s="56" customFormat="1" ht="45">
      <c r="A60" s="76" t="s">
        <v>585</v>
      </c>
      <c r="B60" s="82" t="s">
        <v>586</v>
      </c>
      <c r="C60" s="82" t="s">
        <v>622</v>
      </c>
      <c r="D60" s="64" t="s">
        <v>317</v>
      </c>
      <c r="E60" s="64" t="s">
        <v>22</v>
      </c>
      <c r="F60" s="55" t="s">
        <v>22</v>
      </c>
      <c r="G60" s="55" t="s">
        <v>22</v>
      </c>
      <c r="H60" s="55" t="s">
        <v>22</v>
      </c>
      <c r="I60" s="55" t="s">
        <v>22</v>
      </c>
      <c r="J60" s="55" t="s">
        <v>22</v>
      </c>
      <c r="K60" s="55" t="s">
        <v>22</v>
      </c>
    </row>
    <row r="61" spans="1:11" s="56" customFormat="1" ht="45">
      <c r="A61" s="76" t="s">
        <v>587</v>
      </c>
      <c r="B61" s="83" t="s">
        <v>588</v>
      </c>
      <c r="C61" s="82" t="s">
        <v>623</v>
      </c>
      <c r="D61" s="64" t="s">
        <v>317</v>
      </c>
      <c r="E61" s="64" t="s">
        <v>22</v>
      </c>
      <c r="F61" s="55" t="s">
        <v>22</v>
      </c>
      <c r="G61" s="55" t="s">
        <v>22</v>
      </c>
      <c r="H61" s="55" t="s">
        <v>22</v>
      </c>
      <c r="I61" s="55" t="s">
        <v>22</v>
      </c>
      <c r="J61" s="55" t="s">
        <v>22</v>
      </c>
      <c r="K61" s="55" t="s">
        <v>22</v>
      </c>
    </row>
    <row r="63" spans="1:11" s="88" customFormat="1" ht="15">
      <c r="A63" s="87" t="s">
        <v>589</v>
      </c>
    </row>
    <row r="64" spans="1:11" s="88" customFormat="1" ht="15">
      <c r="A64" s="87" t="s">
        <v>590</v>
      </c>
    </row>
    <row r="65" spans="1:7" s="88" customFormat="1" ht="15">
      <c r="A65" s="87" t="s">
        <v>591</v>
      </c>
    </row>
    <row r="66" spans="1:7" s="88" customFormat="1" ht="15">
      <c r="A66" s="87" t="s">
        <v>592</v>
      </c>
    </row>
    <row r="67" spans="1:7" s="88" customFormat="1" ht="15">
      <c r="A67" s="87" t="s">
        <v>593</v>
      </c>
    </row>
    <row r="68" spans="1:7" s="88" customFormat="1" ht="15">
      <c r="A68" s="87" t="s">
        <v>594</v>
      </c>
    </row>
    <row r="69" spans="1:7" s="88" customFormat="1" ht="15">
      <c r="A69" s="87" t="s">
        <v>595</v>
      </c>
    </row>
    <row r="70" spans="1:7" s="88" customFormat="1" ht="15">
      <c r="A70" s="87" t="s">
        <v>596</v>
      </c>
    </row>
    <row r="71" spans="1:7" s="88" customFormat="1" ht="15">
      <c r="A71" s="87" t="s">
        <v>597</v>
      </c>
    </row>
    <row r="72" spans="1:7" s="88" customFormat="1" ht="15">
      <c r="A72" s="87" t="s">
        <v>598</v>
      </c>
    </row>
    <row r="73" spans="1:7" s="88" customFormat="1" ht="15">
      <c r="A73" s="87" t="s">
        <v>599</v>
      </c>
    </row>
    <row r="74" spans="1:7" s="88" customFormat="1" ht="15">
      <c r="A74" s="87" t="s">
        <v>600</v>
      </c>
    </row>
    <row r="75" spans="1:7" s="88" customFormat="1" ht="15">
      <c r="A75" s="87" t="s">
        <v>601</v>
      </c>
    </row>
    <row r="76" spans="1:7" s="88" customFormat="1" ht="15">
      <c r="A76" s="87" t="s">
        <v>602</v>
      </c>
    </row>
    <row r="77" spans="1:7">
      <c r="B77" s="80"/>
    </row>
    <row r="78" spans="1:7">
      <c r="B78" s="81" t="s">
        <v>603</v>
      </c>
      <c r="G78" s="89" t="s">
        <v>604</v>
      </c>
    </row>
  </sheetData>
  <autoFilter ref="A13:K61"/>
  <mergeCells count="7">
    <mergeCell ref="A4:J4"/>
    <mergeCell ref="A6:A8"/>
    <mergeCell ref="B6:B8"/>
    <mergeCell ref="C6:C8"/>
    <mergeCell ref="D6:D8"/>
    <mergeCell ref="E6:E8"/>
    <mergeCell ref="F6:K7"/>
  </mergeCells>
  <pageMargins left="0.70866141732283472" right="0.70866141732283472" top="0.74803149606299213" bottom="0.74803149606299213" header="0.31496062992125984" footer="0.31496062992125984"/>
  <pageSetup paperSize="9" scale="65" fitToHeight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I149"/>
  <sheetViews>
    <sheetView workbookViewId="0">
      <pane xSplit="5" ySplit="5" topLeftCell="F6" activePane="bottomRight" state="frozen"/>
      <selection pane="topRight" activeCell="F1" sqref="F1"/>
      <selection pane="bottomLeft" activeCell="A12" sqref="A12"/>
      <selection pane="bottomRight" activeCell="C61" sqref="C61"/>
    </sheetView>
  </sheetViews>
  <sheetFormatPr defaultRowHeight="18.75"/>
  <cols>
    <col min="1" max="1" width="4.6640625" customWidth="1"/>
    <col min="2" max="2" width="47.5546875" customWidth="1"/>
    <col min="3" max="3" width="22.5546875" customWidth="1"/>
    <col min="4" max="4" width="11.21875" customWidth="1"/>
    <col min="5" max="5" width="15.44140625" customWidth="1"/>
  </cols>
  <sheetData>
    <row r="1" spans="1:9" ht="18.75" customHeight="1">
      <c r="A1" s="50" t="s">
        <v>293</v>
      </c>
      <c r="B1" s="50"/>
      <c r="C1" s="50"/>
      <c r="D1" s="50"/>
      <c r="E1" s="50"/>
      <c r="F1" s="50"/>
      <c r="G1" s="50"/>
      <c r="H1" s="50"/>
      <c r="I1" s="51"/>
    </row>
    <row r="3" spans="1:9" ht="18.75" customHeight="1">
      <c r="A3" s="198" t="s">
        <v>0</v>
      </c>
      <c r="B3" s="198" t="s">
        <v>9</v>
      </c>
      <c r="C3" s="198" t="s">
        <v>294</v>
      </c>
      <c r="D3" s="198" t="s">
        <v>295</v>
      </c>
      <c r="E3" s="198" t="s">
        <v>296</v>
      </c>
      <c r="F3" s="198" t="s">
        <v>297</v>
      </c>
      <c r="G3" s="198"/>
      <c r="H3" s="198"/>
      <c r="I3" s="198"/>
    </row>
    <row r="4" spans="1:9">
      <c r="A4" s="198"/>
      <c r="B4" s="198"/>
      <c r="C4" s="198"/>
      <c r="D4" s="198"/>
      <c r="E4" s="198"/>
      <c r="F4" s="198"/>
      <c r="G4" s="198"/>
      <c r="H4" s="198"/>
      <c r="I4" s="198"/>
    </row>
    <row r="5" spans="1:9">
      <c r="A5" s="198"/>
      <c r="B5" s="198"/>
      <c r="C5" s="198"/>
      <c r="D5" s="198"/>
      <c r="E5" s="198"/>
      <c r="F5" s="52" t="s">
        <v>76</v>
      </c>
      <c r="G5" s="52" t="s">
        <v>298</v>
      </c>
      <c r="H5" s="52" t="s">
        <v>194</v>
      </c>
      <c r="I5" s="52" t="s">
        <v>299</v>
      </c>
    </row>
    <row r="6" spans="1:9" s="56" customFormat="1">
      <c r="A6" s="78"/>
      <c r="B6" s="78"/>
      <c r="C6" s="78"/>
      <c r="D6" s="78"/>
      <c r="E6" s="79" t="s">
        <v>1</v>
      </c>
      <c r="F6" s="62">
        <f>SUBTOTAL(9,F11:F139)</f>
        <v>287.89999999999998</v>
      </c>
      <c r="G6" s="62">
        <f>SUBTOTAL(9,G11:G139)</f>
        <v>424</v>
      </c>
      <c r="H6" s="62">
        <f>SUBTOTAL(9,H11:H139)</f>
        <v>440</v>
      </c>
      <c r="I6" s="62">
        <f>SUBTOTAL(9,I11:I139)</f>
        <v>1151.8999999999999</v>
      </c>
    </row>
    <row r="7" spans="1:9" s="56" customFormat="1">
      <c r="A7" s="53"/>
      <c r="B7" s="53"/>
      <c r="C7" s="53"/>
      <c r="D7" s="53"/>
      <c r="E7" s="79" t="s">
        <v>16</v>
      </c>
      <c r="F7" s="62"/>
      <c r="G7" s="62"/>
      <c r="H7" s="62"/>
      <c r="I7" s="62"/>
    </row>
    <row r="8" spans="1:9" s="56" customFormat="1">
      <c r="A8" s="53"/>
      <c r="B8" s="53"/>
      <c r="C8" s="53"/>
      <c r="D8" s="53"/>
      <c r="E8" s="64" t="s">
        <v>363</v>
      </c>
      <c r="F8" s="55">
        <f t="shared" ref="F8:H9" si="0">SUMIF($E$11:$E$139,$E8,F$11:F$139)</f>
        <v>287.89999999999998</v>
      </c>
      <c r="G8" s="55">
        <f t="shared" si="0"/>
        <v>424</v>
      </c>
      <c r="H8" s="55">
        <f t="shared" si="0"/>
        <v>440</v>
      </c>
      <c r="I8" s="55">
        <f t="shared" ref="I8:I9" si="1">SUM(F8:H8)</f>
        <v>1151.9000000000001</v>
      </c>
    </row>
    <row r="9" spans="1:9" s="56" customFormat="1" ht="30">
      <c r="A9" s="53"/>
      <c r="B9" s="53"/>
      <c r="C9" s="53"/>
      <c r="D9" s="53"/>
      <c r="E9" s="64" t="s">
        <v>112</v>
      </c>
      <c r="F9" s="55">
        <f t="shared" si="0"/>
        <v>51</v>
      </c>
      <c r="G9" s="55">
        <f t="shared" si="0"/>
        <v>84</v>
      </c>
      <c r="H9" s="55">
        <f t="shared" si="0"/>
        <v>54</v>
      </c>
      <c r="I9" s="55">
        <f t="shared" si="1"/>
        <v>189</v>
      </c>
    </row>
    <row r="10" spans="1:9" s="56" customFormat="1">
      <c r="A10" s="53"/>
      <c r="B10" s="54"/>
      <c r="C10" s="53"/>
      <c r="D10" s="53"/>
      <c r="E10" s="53"/>
      <c r="F10" s="55"/>
      <c r="G10" s="55"/>
      <c r="H10" s="55"/>
      <c r="I10" s="55"/>
    </row>
    <row r="11" spans="1:9" hidden="1">
      <c r="A11" s="57" t="s">
        <v>300</v>
      </c>
      <c r="B11" s="58" t="s">
        <v>301</v>
      </c>
      <c r="C11" s="59"/>
      <c r="D11" s="60"/>
      <c r="E11" s="61"/>
      <c r="F11" s="62"/>
      <c r="G11" s="62"/>
      <c r="H11" s="62"/>
      <c r="I11" s="62"/>
    </row>
    <row r="12" spans="1:9" hidden="1">
      <c r="A12" s="57"/>
      <c r="B12" s="58" t="s">
        <v>302</v>
      </c>
      <c r="C12" s="59"/>
      <c r="D12" s="60"/>
      <c r="E12" s="61"/>
      <c r="F12" s="62"/>
      <c r="G12" s="62"/>
      <c r="H12" s="62"/>
      <c r="I12" s="62"/>
    </row>
    <row r="13" spans="1:9" s="56" customFormat="1" ht="47.25" hidden="1">
      <c r="A13" s="63" t="s">
        <v>303</v>
      </c>
      <c r="B13" s="48" t="s">
        <v>190</v>
      </c>
      <c r="C13" s="49" t="s">
        <v>191</v>
      </c>
      <c r="D13" s="64" t="s">
        <v>76</v>
      </c>
      <c r="E13" s="64" t="s">
        <v>22</v>
      </c>
      <c r="F13" s="55" t="s">
        <v>22</v>
      </c>
      <c r="G13" s="55" t="s">
        <v>22</v>
      </c>
      <c r="H13" s="55" t="s">
        <v>22</v>
      </c>
      <c r="I13" s="55" t="s">
        <v>22</v>
      </c>
    </row>
    <row r="14" spans="1:9" s="56" customFormat="1" ht="47.25" hidden="1">
      <c r="A14" s="65" t="s">
        <v>304</v>
      </c>
      <c r="B14" s="48" t="s">
        <v>192</v>
      </c>
      <c r="C14" s="49" t="s">
        <v>191</v>
      </c>
      <c r="D14" s="64" t="s">
        <v>202</v>
      </c>
      <c r="E14" s="64" t="s">
        <v>22</v>
      </c>
      <c r="F14" s="55" t="s">
        <v>22</v>
      </c>
      <c r="G14" s="55" t="s">
        <v>22</v>
      </c>
      <c r="H14" s="55" t="s">
        <v>22</v>
      </c>
      <c r="I14" s="55" t="s">
        <v>22</v>
      </c>
    </row>
    <row r="15" spans="1:9" s="56" customFormat="1" ht="47.25" hidden="1">
      <c r="A15" s="63" t="s">
        <v>305</v>
      </c>
      <c r="B15" s="48" t="s">
        <v>193</v>
      </c>
      <c r="C15" s="49" t="s">
        <v>70</v>
      </c>
      <c r="D15" s="64" t="s">
        <v>306</v>
      </c>
      <c r="E15" s="64" t="s">
        <v>22</v>
      </c>
      <c r="F15" s="55" t="s">
        <v>22</v>
      </c>
      <c r="G15" s="55" t="s">
        <v>22</v>
      </c>
      <c r="H15" s="55" t="s">
        <v>22</v>
      </c>
      <c r="I15" s="55" t="s">
        <v>22</v>
      </c>
    </row>
    <row r="16" spans="1:9" s="56" customFormat="1" ht="47.25" hidden="1">
      <c r="A16" s="65" t="s">
        <v>307</v>
      </c>
      <c r="B16" s="48" t="s">
        <v>308</v>
      </c>
      <c r="C16" s="49" t="s">
        <v>195</v>
      </c>
      <c r="D16" s="64" t="s">
        <v>306</v>
      </c>
      <c r="E16" s="64" t="s">
        <v>22</v>
      </c>
      <c r="F16" s="55" t="s">
        <v>22</v>
      </c>
      <c r="G16" s="55" t="s">
        <v>22</v>
      </c>
      <c r="H16" s="55" t="s">
        <v>22</v>
      </c>
      <c r="I16" s="55" t="s">
        <v>22</v>
      </c>
    </row>
    <row r="17" spans="1:9" s="56" customFormat="1" ht="47.25" hidden="1">
      <c r="A17" s="63" t="s">
        <v>309</v>
      </c>
      <c r="B17" s="48" t="s">
        <v>196</v>
      </c>
      <c r="C17" s="49" t="s">
        <v>310</v>
      </c>
      <c r="D17" s="64" t="s">
        <v>306</v>
      </c>
      <c r="E17" s="64" t="s">
        <v>22</v>
      </c>
      <c r="F17" s="55" t="s">
        <v>22</v>
      </c>
      <c r="G17" s="55" t="s">
        <v>22</v>
      </c>
      <c r="H17" s="55" t="s">
        <v>22</v>
      </c>
      <c r="I17" s="55" t="s">
        <v>22</v>
      </c>
    </row>
    <row r="18" spans="1:9" s="56" customFormat="1" ht="31.5" hidden="1">
      <c r="A18" s="65" t="s">
        <v>311</v>
      </c>
      <c r="B18" s="48" t="s">
        <v>198</v>
      </c>
      <c r="C18" s="49" t="s">
        <v>199</v>
      </c>
      <c r="D18" s="64" t="s">
        <v>306</v>
      </c>
      <c r="E18" s="64" t="s">
        <v>22</v>
      </c>
      <c r="F18" s="55" t="s">
        <v>22</v>
      </c>
      <c r="G18" s="55" t="s">
        <v>22</v>
      </c>
      <c r="H18" s="55" t="s">
        <v>22</v>
      </c>
      <c r="I18" s="55" t="s">
        <v>22</v>
      </c>
    </row>
    <row r="19" spans="1:9" s="56" customFormat="1" ht="31.5" hidden="1">
      <c r="A19" s="63" t="s">
        <v>312</v>
      </c>
      <c r="B19" s="48" t="s">
        <v>200</v>
      </c>
      <c r="C19" s="49" t="s">
        <v>201</v>
      </c>
      <c r="D19" s="64" t="s">
        <v>306</v>
      </c>
      <c r="E19" s="64" t="s">
        <v>22</v>
      </c>
      <c r="F19" s="55" t="s">
        <v>22</v>
      </c>
      <c r="G19" s="55" t="s">
        <v>22</v>
      </c>
      <c r="H19" s="55" t="s">
        <v>22</v>
      </c>
      <c r="I19" s="55" t="s">
        <v>22</v>
      </c>
    </row>
    <row r="20" spans="1:9" s="56" customFormat="1" ht="141.75" hidden="1">
      <c r="A20" s="65" t="s">
        <v>313</v>
      </c>
      <c r="B20" s="48" t="s">
        <v>314</v>
      </c>
      <c r="C20" s="49" t="s">
        <v>315</v>
      </c>
      <c r="D20" s="64" t="s">
        <v>306</v>
      </c>
      <c r="E20" s="55" t="s">
        <v>22</v>
      </c>
      <c r="F20" s="55" t="s">
        <v>22</v>
      </c>
      <c r="G20" s="55" t="s">
        <v>22</v>
      </c>
      <c r="H20" s="55" t="s">
        <v>22</v>
      </c>
      <c r="I20" s="55" t="s">
        <v>22</v>
      </c>
    </row>
    <row r="21" spans="1:9" s="56" customFormat="1" ht="31.5" hidden="1">
      <c r="A21" s="63" t="s">
        <v>316</v>
      </c>
      <c r="B21" s="48" t="s">
        <v>204</v>
      </c>
      <c r="C21" s="49" t="s">
        <v>203</v>
      </c>
      <c r="D21" s="64" t="s">
        <v>317</v>
      </c>
      <c r="E21" s="64" t="s">
        <v>22</v>
      </c>
      <c r="F21" s="55" t="s">
        <v>22</v>
      </c>
      <c r="G21" s="55" t="s">
        <v>22</v>
      </c>
      <c r="H21" s="55" t="s">
        <v>22</v>
      </c>
      <c r="I21" s="55" t="s">
        <v>22</v>
      </c>
    </row>
    <row r="22" spans="1:9" s="56" customFormat="1" ht="31.5" hidden="1">
      <c r="A22" s="65" t="s">
        <v>318</v>
      </c>
      <c r="B22" s="48" t="s">
        <v>205</v>
      </c>
      <c r="C22" s="49" t="s">
        <v>206</v>
      </c>
      <c r="D22" s="64" t="s">
        <v>317</v>
      </c>
      <c r="E22" s="64" t="s">
        <v>22</v>
      </c>
      <c r="F22" s="55" t="s">
        <v>22</v>
      </c>
      <c r="G22" s="55" t="s">
        <v>22</v>
      </c>
      <c r="H22" s="55" t="s">
        <v>22</v>
      </c>
      <c r="I22" s="55" t="s">
        <v>22</v>
      </c>
    </row>
    <row r="23" spans="1:9" s="56" customFormat="1" ht="63" hidden="1">
      <c r="A23" s="63" t="s">
        <v>319</v>
      </c>
      <c r="B23" s="48" t="s">
        <v>207</v>
      </c>
      <c r="C23" s="49" t="s">
        <v>320</v>
      </c>
      <c r="D23" s="64" t="s">
        <v>317</v>
      </c>
      <c r="E23" s="64" t="s">
        <v>22</v>
      </c>
      <c r="F23" s="55" t="s">
        <v>22</v>
      </c>
      <c r="G23" s="55" t="s">
        <v>22</v>
      </c>
      <c r="H23" s="55" t="s">
        <v>22</v>
      </c>
      <c r="I23" s="55" t="s">
        <v>22</v>
      </c>
    </row>
    <row r="24" spans="1:9" s="56" customFormat="1" ht="63" hidden="1">
      <c r="A24" s="65" t="s">
        <v>321</v>
      </c>
      <c r="B24" s="48" t="s">
        <v>208</v>
      </c>
      <c r="C24" s="49" t="s">
        <v>209</v>
      </c>
      <c r="D24" s="64" t="s">
        <v>317</v>
      </c>
      <c r="E24" s="64" t="s">
        <v>22</v>
      </c>
      <c r="F24" s="55" t="s">
        <v>22</v>
      </c>
      <c r="G24" s="55" t="s">
        <v>22</v>
      </c>
      <c r="H24" s="55" t="s">
        <v>22</v>
      </c>
      <c r="I24" s="55" t="s">
        <v>22</v>
      </c>
    </row>
    <row r="25" spans="1:9" s="56" customFormat="1" ht="31.5" hidden="1">
      <c r="A25" s="63" t="s">
        <v>322</v>
      </c>
      <c r="B25" s="48" t="s">
        <v>210</v>
      </c>
      <c r="C25" s="49" t="s">
        <v>211</v>
      </c>
      <c r="D25" s="64" t="s">
        <v>317</v>
      </c>
      <c r="E25" s="64" t="s">
        <v>22</v>
      </c>
      <c r="F25" s="55" t="s">
        <v>22</v>
      </c>
      <c r="G25" s="55" t="s">
        <v>22</v>
      </c>
      <c r="H25" s="55" t="s">
        <v>22</v>
      </c>
      <c r="I25" s="55" t="s">
        <v>22</v>
      </c>
    </row>
    <row r="26" spans="1:9" s="56" customFormat="1" ht="47.25" hidden="1">
      <c r="A26" s="65" t="s">
        <v>323</v>
      </c>
      <c r="B26" s="48" t="s">
        <v>324</v>
      </c>
      <c r="C26" s="49" t="s">
        <v>212</v>
      </c>
      <c r="D26" s="64" t="s">
        <v>317</v>
      </c>
      <c r="E26" s="64" t="s">
        <v>22</v>
      </c>
      <c r="F26" s="55" t="s">
        <v>22</v>
      </c>
      <c r="G26" s="55" t="s">
        <v>22</v>
      </c>
      <c r="H26" s="55" t="s">
        <v>22</v>
      </c>
      <c r="I26" s="55" t="s">
        <v>22</v>
      </c>
    </row>
    <row r="27" spans="1:9" s="56" customFormat="1" ht="31.5" hidden="1">
      <c r="A27" s="63" t="s">
        <v>325</v>
      </c>
      <c r="B27" s="48" t="s">
        <v>213</v>
      </c>
      <c r="C27" s="49" t="s">
        <v>70</v>
      </c>
      <c r="D27" s="64" t="s">
        <v>317</v>
      </c>
      <c r="E27" s="64" t="s">
        <v>22</v>
      </c>
      <c r="F27" s="55" t="s">
        <v>22</v>
      </c>
      <c r="G27" s="55" t="s">
        <v>22</v>
      </c>
      <c r="H27" s="55" t="s">
        <v>22</v>
      </c>
      <c r="I27" s="55" t="s">
        <v>22</v>
      </c>
    </row>
    <row r="28" spans="1:9" s="56" customFormat="1" ht="31.5" hidden="1">
      <c r="A28" s="65" t="s">
        <v>326</v>
      </c>
      <c r="B28" s="48" t="s">
        <v>214</v>
      </c>
      <c r="C28" s="49" t="s">
        <v>199</v>
      </c>
      <c r="D28" s="64" t="s">
        <v>317</v>
      </c>
      <c r="E28" s="64" t="s">
        <v>22</v>
      </c>
      <c r="F28" s="55" t="s">
        <v>22</v>
      </c>
      <c r="G28" s="55" t="s">
        <v>22</v>
      </c>
      <c r="H28" s="55" t="s">
        <v>22</v>
      </c>
      <c r="I28" s="55" t="s">
        <v>22</v>
      </c>
    </row>
    <row r="29" spans="1:9" s="56" customFormat="1" ht="47.25" hidden="1">
      <c r="A29" s="63" t="s">
        <v>327</v>
      </c>
      <c r="B29" s="48" t="s">
        <v>215</v>
      </c>
      <c r="C29" s="49" t="s">
        <v>216</v>
      </c>
      <c r="D29" s="64" t="s">
        <v>317</v>
      </c>
      <c r="E29" s="64" t="s">
        <v>22</v>
      </c>
      <c r="F29" s="55" t="s">
        <v>22</v>
      </c>
      <c r="G29" s="55" t="s">
        <v>22</v>
      </c>
      <c r="H29" s="55" t="s">
        <v>22</v>
      </c>
      <c r="I29" s="55" t="s">
        <v>22</v>
      </c>
    </row>
    <row r="30" spans="1:9" s="56" customFormat="1" ht="31.5" hidden="1">
      <c r="A30" s="65" t="s">
        <v>328</v>
      </c>
      <c r="B30" s="48" t="s">
        <v>217</v>
      </c>
      <c r="C30" s="49" t="s">
        <v>216</v>
      </c>
      <c r="D30" s="64" t="s">
        <v>317</v>
      </c>
      <c r="E30" s="64" t="s">
        <v>22</v>
      </c>
      <c r="F30" s="55" t="s">
        <v>22</v>
      </c>
      <c r="G30" s="55" t="s">
        <v>22</v>
      </c>
      <c r="H30" s="55" t="s">
        <v>22</v>
      </c>
      <c r="I30" s="55" t="s">
        <v>22</v>
      </c>
    </row>
    <row r="31" spans="1:9" s="56" customFormat="1" ht="47.25" hidden="1">
      <c r="A31" s="63" t="s">
        <v>329</v>
      </c>
      <c r="B31" s="48" t="s">
        <v>330</v>
      </c>
      <c r="C31" s="49" t="s">
        <v>216</v>
      </c>
      <c r="D31" s="64" t="s">
        <v>317</v>
      </c>
      <c r="E31" s="64" t="s">
        <v>22</v>
      </c>
      <c r="F31" s="55" t="s">
        <v>22</v>
      </c>
      <c r="G31" s="55" t="s">
        <v>22</v>
      </c>
      <c r="H31" s="55" t="s">
        <v>22</v>
      </c>
      <c r="I31" s="55" t="s">
        <v>22</v>
      </c>
    </row>
    <row r="32" spans="1:9" s="56" customFormat="1" ht="31.5" hidden="1">
      <c r="A32" s="65" t="s">
        <v>331</v>
      </c>
      <c r="B32" s="48" t="s">
        <v>218</v>
      </c>
      <c r="C32" s="49" t="s">
        <v>216</v>
      </c>
      <c r="D32" s="64" t="s">
        <v>317</v>
      </c>
      <c r="E32" s="64" t="s">
        <v>22</v>
      </c>
      <c r="F32" s="55" t="s">
        <v>22</v>
      </c>
      <c r="G32" s="55" t="s">
        <v>22</v>
      </c>
      <c r="H32" s="55" t="s">
        <v>22</v>
      </c>
      <c r="I32" s="55" t="s">
        <v>22</v>
      </c>
    </row>
    <row r="33" spans="1:9" s="56" customFormat="1" ht="31.5" hidden="1">
      <c r="A33" s="63" t="s">
        <v>332</v>
      </c>
      <c r="B33" s="48" t="s">
        <v>219</v>
      </c>
      <c r="C33" s="49" t="s">
        <v>216</v>
      </c>
      <c r="D33" s="64" t="s">
        <v>317</v>
      </c>
      <c r="E33" s="64" t="s">
        <v>112</v>
      </c>
      <c r="F33" s="55">
        <v>3</v>
      </c>
      <c r="G33" s="55">
        <v>3</v>
      </c>
      <c r="H33" s="55">
        <v>3</v>
      </c>
      <c r="I33" s="55">
        <f>SUM(F33:H33)</f>
        <v>9</v>
      </c>
    </row>
    <row r="34" spans="1:9" s="56" customFormat="1" ht="31.5" hidden="1">
      <c r="A34" s="65" t="s">
        <v>333</v>
      </c>
      <c r="B34" s="48" t="s">
        <v>220</v>
      </c>
      <c r="C34" s="49" t="s">
        <v>216</v>
      </c>
      <c r="D34" s="64" t="s">
        <v>317</v>
      </c>
      <c r="E34" s="64" t="s">
        <v>22</v>
      </c>
      <c r="F34" s="55" t="s">
        <v>22</v>
      </c>
      <c r="G34" s="55" t="s">
        <v>22</v>
      </c>
      <c r="H34" s="55" t="s">
        <v>22</v>
      </c>
      <c r="I34" s="55" t="s">
        <v>22</v>
      </c>
    </row>
    <row r="35" spans="1:9" s="56" customFormat="1" ht="47.25" hidden="1">
      <c r="A35" s="63" t="s">
        <v>334</v>
      </c>
      <c r="B35" s="48" t="s">
        <v>221</v>
      </c>
      <c r="C35" s="49" t="s">
        <v>216</v>
      </c>
      <c r="D35" s="64" t="s">
        <v>317</v>
      </c>
      <c r="E35" s="64" t="s">
        <v>112</v>
      </c>
      <c r="F35" s="55">
        <v>3</v>
      </c>
      <c r="G35" s="55">
        <v>3</v>
      </c>
      <c r="H35" s="55">
        <v>3</v>
      </c>
      <c r="I35" s="55">
        <f>SUM(F35:H35)</f>
        <v>9</v>
      </c>
    </row>
    <row r="36" spans="1:9" s="56" customFormat="1" ht="31.5" hidden="1">
      <c r="A36" s="65" t="s">
        <v>335</v>
      </c>
      <c r="B36" s="48" t="s">
        <v>222</v>
      </c>
      <c r="C36" s="49" t="s">
        <v>216</v>
      </c>
      <c r="D36" s="64" t="s">
        <v>317</v>
      </c>
      <c r="E36" s="64" t="s">
        <v>112</v>
      </c>
      <c r="F36" s="55">
        <v>15</v>
      </c>
      <c r="G36" s="55">
        <v>15</v>
      </c>
      <c r="H36" s="55">
        <v>15</v>
      </c>
      <c r="I36" s="55">
        <f>SUM(F36:H36)</f>
        <v>45</v>
      </c>
    </row>
    <row r="37" spans="1:9" s="56" customFormat="1" ht="31.5" hidden="1">
      <c r="A37" s="63" t="s">
        <v>336</v>
      </c>
      <c r="B37" s="48" t="s">
        <v>223</v>
      </c>
      <c r="C37" s="49" t="s">
        <v>216</v>
      </c>
      <c r="D37" s="64" t="s">
        <v>194</v>
      </c>
      <c r="E37" s="55" t="s">
        <v>22</v>
      </c>
      <c r="F37" s="55" t="s">
        <v>22</v>
      </c>
      <c r="G37" s="55" t="s">
        <v>22</v>
      </c>
      <c r="H37" s="55" t="s">
        <v>22</v>
      </c>
      <c r="I37" s="55" t="s">
        <v>22</v>
      </c>
    </row>
    <row r="38" spans="1:9" s="56" customFormat="1" ht="31.5" hidden="1">
      <c r="A38" s="65" t="s">
        <v>337</v>
      </c>
      <c r="B38" s="48" t="s">
        <v>224</v>
      </c>
      <c r="C38" s="49" t="s">
        <v>216</v>
      </c>
      <c r="D38" s="64" t="s">
        <v>317</v>
      </c>
      <c r="E38" s="64" t="s">
        <v>112</v>
      </c>
      <c r="F38" s="55">
        <v>1</v>
      </c>
      <c r="G38" s="55">
        <v>1</v>
      </c>
      <c r="H38" s="55">
        <v>1</v>
      </c>
      <c r="I38" s="55">
        <f>SUM(F38:H38)</f>
        <v>3</v>
      </c>
    </row>
    <row r="39" spans="1:9" s="56" customFormat="1" ht="31.5" hidden="1">
      <c r="A39" s="63" t="s">
        <v>338</v>
      </c>
      <c r="B39" s="48" t="s">
        <v>225</v>
      </c>
      <c r="C39" s="49" t="s">
        <v>216</v>
      </c>
      <c r="D39" s="64" t="s">
        <v>120</v>
      </c>
      <c r="E39" s="64" t="s">
        <v>112</v>
      </c>
      <c r="F39" s="55" t="s">
        <v>22</v>
      </c>
      <c r="G39" s="55">
        <v>9</v>
      </c>
      <c r="H39" s="55" t="s">
        <v>22</v>
      </c>
      <c r="I39" s="55">
        <f t="shared" ref="I39" si="2">SUM(F39:H39)</f>
        <v>9</v>
      </c>
    </row>
    <row r="40" spans="1:9" s="56" customFormat="1" ht="31.5" hidden="1">
      <c r="A40" s="65" t="s">
        <v>339</v>
      </c>
      <c r="B40" s="48" t="s">
        <v>226</v>
      </c>
      <c r="C40" s="49" t="s">
        <v>216</v>
      </c>
      <c r="D40" s="64" t="s">
        <v>317</v>
      </c>
      <c r="E40" s="64" t="s">
        <v>22</v>
      </c>
      <c r="F40" s="55" t="s">
        <v>22</v>
      </c>
      <c r="G40" s="55" t="s">
        <v>22</v>
      </c>
      <c r="H40" s="55" t="s">
        <v>22</v>
      </c>
      <c r="I40" s="55" t="s">
        <v>22</v>
      </c>
    </row>
    <row r="41" spans="1:9" s="56" customFormat="1" ht="47.25" hidden="1">
      <c r="A41" s="63" t="s">
        <v>340</v>
      </c>
      <c r="B41" s="48" t="s">
        <v>227</v>
      </c>
      <c r="C41" s="49" t="s">
        <v>216</v>
      </c>
      <c r="D41" s="64" t="s">
        <v>76</v>
      </c>
      <c r="E41" s="64" t="s">
        <v>112</v>
      </c>
      <c r="F41" s="55">
        <v>6</v>
      </c>
      <c r="G41" s="55" t="s">
        <v>22</v>
      </c>
      <c r="H41" s="55" t="s">
        <v>22</v>
      </c>
      <c r="I41" s="55">
        <f t="shared" ref="I41:I44" si="3">SUM(F41:H41)</f>
        <v>6</v>
      </c>
    </row>
    <row r="42" spans="1:9" s="56" customFormat="1" ht="47.25" hidden="1">
      <c r="A42" s="65" t="s">
        <v>341</v>
      </c>
      <c r="B42" s="48" t="s">
        <v>342</v>
      </c>
      <c r="C42" s="49" t="s">
        <v>216</v>
      </c>
      <c r="D42" s="64" t="s">
        <v>120</v>
      </c>
      <c r="E42" s="64" t="s">
        <v>112</v>
      </c>
      <c r="F42" s="55" t="s">
        <v>22</v>
      </c>
      <c r="G42" s="55">
        <v>10</v>
      </c>
      <c r="H42" s="55" t="s">
        <v>22</v>
      </c>
      <c r="I42" s="55">
        <f t="shared" si="3"/>
        <v>10</v>
      </c>
    </row>
    <row r="43" spans="1:9" s="56" customFormat="1" ht="31.5" hidden="1">
      <c r="A43" s="63" t="s">
        <v>343</v>
      </c>
      <c r="B43" s="48" t="s">
        <v>344</v>
      </c>
      <c r="C43" s="49" t="s">
        <v>216</v>
      </c>
      <c r="D43" s="64" t="s">
        <v>194</v>
      </c>
      <c r="E43" s="64" t="s">
        <v>112</v>
      </c>
      <c r="F43" s="55" t="s">
        <v>22</v>
      </c>
      <c r="G43" s="55" t="s">
        <v>22</v>
      </c>
      <c r="H43" s="55">
        <v>10</v>
      </c>
      <c r="I43" s="55">
        <f t="shared" si="3"/>
        <v>10</v>
      </c>
    </row>
    <row r="44" spans="1:9" s="56" customFormat="1" ht="31.5" hidden="1">
      <c r="A44" s="65" t="s">
        <v>345</v>
      </c>
      <c r="B44" s="48" t="s">
        <v>228</v>
      </c>
      <c r="C44" s="49" t="s">
        <v>216</v>
      </c>
      <c r="D44" s="64" t="s">
        <v>317</v>
      </c>
      <c r="E44" s="64" t="s">
        <v>112</v>
      </c>
      <c r="F44" s="55">
        <v>5</v>
      </c>
      <c r="G44" s="55">
        <v>5</v>
      </c>
      <c r="H44" s="55">
        <v>5</v>
      </c>
      <c r="I44" s="55">
        <f t="shared" si="3"/>
        <v>15</v>
      </c>
    </row>
    <row r="45" spans="1:9" s="56" customFormat="1" ht="78.75" hidden="1">
      <c r="A45" s="63" t="s">
        <v>346</v>
      </c>
      <c r="B45" s="48" t="s">
        <v>347</v>
      </c>
      <c r="C45" s="49" t="s">
        <v>229</v>
      </c>
      <c r="D45" s="64" t="s">
        <v>317</v>
      </c>
      <c r="E45" s="64" t="s">
        <v>22</v>
      </c>
      <c r="F45" s="55" t="s">
        <v>22</v>
      </c>
      <c r="G45" s="55" t="s">
        <v>22</v>
      </c>
      <c r="H45" s="55" t="s">
        <v>22</v>
      </c>
      <c r="I45" s="55" t="s">
        <v>22</v>
      </c>
    </row>
    <row r="46" spans="1:9" s="56" customFormat="1" ht="47.25" hidden="1">
      <c r="A46" s="65" t="s">
        <v>348</v>
      </c>
      <c r="B46" s="48" t="s">
        <v>230</v>
      </c>
      <c r="C46" s="48" t="s">
        <v>229</v>
      </c>
      <c r="D46" s="64" t="s">
        <v>317</v>
      </c>
      <c r="E46" s="64" t="s">
        <v>22</v>
      </c>
      <c r="F46" s="55" t="s">
        <v>22</v>
      </c>
      <c r="G46" s="55" t="s">
        <v>22</v>
      </c>
      <c r="H46" s="55" t="s">
        <v>22</v>
      </c>
      <c r="I46" s="55" t="s">
        <v>22</v>
      </c>
    </row>
    <row r="47" spans="1:9" s="56" customFormat="1" ht="47.25" hidden="1">
      <c r="A47" s="63" t="s">
        <v>349</v>
      </c>
      <c r="B47" s="48" t="s">
        <v>231</v>
      </c>
      <c r="C47" s="49" t="s">
        <v>229</v>
      </c>
      <c r="D47" s="64" t="s">
        <v>317</v>
      </c>
      <c r="E47" s="64" t="s">
        <v>22</v>
      </c>
      <c r="F47" s="55" t="s">
        <v>22</v>
      </c>
      <c r="G47" s="55" t="s">
        <v>22</v>
      </c>
      <c r="H47" s="55" t="s">
        <v>22</v>
      </c>
      <c r="I47" s="55" t="s">
        <v>22</v>
      </c>
    </row>
    <row r="48" spans="1:9" s="56" customFormat="1" ht="47.25" hidden="1">
      <c r="A48" s="65" t="s">
        <v>350</v>
      </c>
      <c r="B48" s="48" t="s">
        <v>232</v>
      </c>
      <c r="C48" s="49" t="s">
        <v>229</v>
      </c>
      <c r="D48" s="64" t="s">
        <v>317</v>
      </c>
      <c r="E48" s="64" t="s">
        <v>22</v>
      </c>
      <c r="F48" s="55" t="s">
        <v>22</v>
      </c>
      <c r="G48" s="55" t="s">
        <v>22</v>
      </c>
      <c r="H48" s="55" t="s">
        <v>22</v>
      </c>
      <c r="I48" s="55" t="s">
        <v>22</v>
      </c>
    </row>
    <row r="49" spans="1:9" s="56" customFormat="1" ht="47.25" hidden="1">
      <c r="A49" s="63" t="s">
        <v>351</v>
      </c>
      <c r="B49" s="66" t="s">
        <v>233</v>
      </c>
      <c r="C49" s="49" t="s">
        <v>229</v>
      </c>
      <c r="D49" s="64" t="s">
        <v>317</v>
      </c>
      <c r="E49" s="64" t="s">
        <v>22</v>
      </c>
      <c r="F49" s="55" t="s">
        <v>22</v>
      </c>
      <c r="G49" s="55" t="s">
        <v>22</v>
      </c>
      <c r="H49" s="55" t="s">
        <v>22</v>
      </c>
      <c r="I49" s="55" t="s">
        <v>22</v>
      </c>
    </row>
    <row r="50" spans="1:9" s="56" customFormat="1" ht="47.25" hidden="1">
      <c r="A50" s="65" t="s">
        <v>352</v>
      </c>
      <c r="B50" s="48" t="s">
        <v>234</v>
      </c>
      <c r="C50" s="49" t="s">
        <v>229</v>
      </c>
      <c r="D50" s="64" t="s">
        <v>317</v>
      </c>
      <c r="E50" s="64" t="s">
        <v>22</v>
      </c>
      <c r="F50" s="55" t="s">
        <v>22</v>
      </c>
      <c r="G50" s="55" t="s">
        <v>22</v>
      </c>
      <c r="H50" s="55" t="s">
        <v>22</v>
      </c>
      <c r="I50" s="55" t="s">
        <v>22</v>
      </c>
    </row>
    <row r="51" spans="1:9" s="56" customFormat="1" ht="47.25" hidden="1">
      <c r="A51" s="63" t="s">
        <v>353</v>
      </c>
      <c r="B51" s="48" t="s">
        <v>235</v>
      </c>
      <c r="C51" s="49" t="s">
        <v>229</v>
      </c>
      <c r="D51" s="64" t="s">
        <v>317</v>
      </c>
      <c r="E51" s="64" t="s">
        <v>22</v>
      </c>
      <c r="F51" s="55" t="s">
        <v>22</v>
      </c>
      <c r="G51" s="55" t="s">
        <v>22</v>
      </c>
      <c r="H51" s="55" t="s">
        <v>22</v>
      </c>
      <c r="I51" s="55" t="s">
        <v>22</v>
      </c>
    </row>
    <row r="52" spans="1:9" s="56" customFormat="1" ht="47.25" hidden="1">
      <c r="A52" s="65" t="s">
        <v>354</v>
      </c>
      <c r="B52" s="48" t="s">
        <v>236</v>
      </c>
      <c r="C52" s="49" t="s">
        <v>229</v>
      </c>
      <c r="D52" s="64" t="s">
        <v>317</v>
      </c>
      <c r="E52" s="64" t="s">
        <v>22</v>
      </c>
      <c r="F52" s="55" t="s">
        <v>22</v>
      </c>
      <c r="G52" s="55" t="s">
        <v>22</v>
      </c>
      <c r="H52" s="55" t="s">
        <v>22</v>
      </c>
      <c r="I52" s="55" t="s">
        <v>22</v>
      </c>
    </row>
    <row r="53" spans="1:9" s="56" customFormat="1" ht="47.25" hidden="1">
      <c r="A53" s="63" t="s">
        <v>355</v>
      </c>
      <c r="B53" s="48" t="s">
        <v>237</v>
      </c>
      <c r="C53" s="49" t="s">
        <v>229</v>
      </c>
      <c r="D53" s="64" t="s">
        <v>317</v>
      </c>
      <c r="E53" s="64" t="s">
        <v>22</v>
      </c>
      <c r="F53" s="55" t="s">
        <v>22</v>
      </c>
      <c r="G53" s="55" t="s">
        <v>22</v>
      </c>
      <c r="H53" s="55" t="s">
        <v>22</v>
      </c>
      <c r="I53" s="55" t="s">
        <v>22</v>
      </c>
    </row>
    <row r="54" spans="1:9" s="56" customFormat="1" ht="47.25" hidden="1">
      <c r="A54" s="65" t="s">
        <v>356</v>
      </c>
      <c r="B54" s="48" t="s">
        <v>238</v>
      </c>
      <c r="C54" s="49" t="s">
        <v>229</v>
      </c>
      <c r="D54" s="64" t="s">
        <v>317</v>
      </c>
      <c r="E54" s="64" t="s">
        <v>112</v>
      </c>
      <c r="F54" s="55">
        <v>15</v>
      </c>
      <c r="G54" s="55">
        <v>15</v>
      </c>
      <c r="H54" s="55">
        <v>15</v>
      </c>
      <c r="I54" s="55">
        <f>SUM(F54:H54)</f>
        <v>45</v>
      </c>
    </row>
    <row r="55" spans="1:9" s="56" customFormat="1" ht="47.25" hidden="1">
      <c r="A55" s="63" t="s">
        <v>357</v>
      </c>
      <c r="B55" s="48" t="s">
        <v>239</v>
      </c>
      <c r="C55" s="49" t="s">
        <v>229</v>
      </c>
      <c r="D55" s="64" t="s">
        <v>317</v>
      </c>
      <c r="E55" s="64" t="s">
        <v>22</v>
      </c>
      <c r="F55" s="55" t="s">
        <v>22</v>
      </c>
      <c r="G55" s="55" t="s">
        <v>22</v>
      </c>
      <c r="H55" s="55" t="s">
        <v>22</v>
      </c>
      <c r="I55" s="55" t="s">
        <v>22</v>
      </c>
    </row>
    <row r="56" spans="1:9" s="56" customFormat="1" hidden="1">
      <c r="A56" s="57" t="s">
        <v>358</v>
      </c>
      <c r="B56" s="59" t="s">
        <v>359</v>
      </c>
      <c r="C56" s="67"/>
      <c r="D56" s="67"/>
      <c r="E56" s="67"/>
      <c r="F56" s="68"/>
      <c r="G56" s="68"/>
      <c r="H56" s="68"/>
      <c r="I56" s="55"/>
    </row>
    <row r="57" spans="1:9" s="56" customFormat="1" hidden="1">
      <c r="A57" s="57"/>
      <c r="B57" s="59" t="s">
        <v>360</v>
      </c>
      <c r="C57" s="67"/>
      <c r="D57" s="67"/>
      <c r="E57" s="67"/>
      <c r="F57" s="68"/>
      <c r="G57" s="68"/>
      <c r="H57" s="68"/>
      <c r="I57" s="55"/>
    </row>
    <row r="58" spans="1:9" s="56" customFormat="1" ht="94.5">
      <c r="A58" s="65" t="s">
        <v>361</v>
      </c>
      <c r="B58" s="48" t="s">
        <v>362</v>
      </c>
      <c r="C58" s="49" t="s">
        <v>240</v>
      </c>
      <c r="D58" s="64" t="s">
        <v>317</v>
      </c>
      <c r="E58" s="64" t="s">
        <v>363</v>
      </c>
      <c r="F58" s="55" t="s">
        <v>22</v>
      </c>
      <c r="G58" s="55">
        <v>30</v>
      </c>
      <c r="H58" s="55">
        <v>30</v>
      </c>
      <c r="I58" s="55">
        <f>SUM(F58:H58)</f>
        <v>60</v>
      </c>
    </row>
    <row r="59" spans="1:9" s="56" customFormat="1" ht="47.25" hidden="1">
      <c r="A59" s="65" t="s">
        <v>364</v>
      </c>
      <c r="B59" s="48" t="s">
        <v>241</v>
      </c>
      <c r="C59" s="49" t="s">
        <v>242</v>
      </c>
      <c r="D59" s="64" t="s">
        <v>317</v>
      </c>
      <c r="E59" s="64" t="s">
        <v>22</v>
      </c>
      <c r="F59" s="55" t="s">
        <v>22</v>
      </c>
      <c r="G59" s="55" t="s">
        <v>22</v>
      </c>
      <c r="H59" s="55" t="s">
        <v>22</v>
      </c>
      <c r="I59" s="55" t="s">
        <v>22</v>
      </c>
    </row>
    <row r="60" spans="1:9" s="56" customFormat="1" ht="78.75" hidden="1">
      <c r="A60" s="65" t="s">
        <v>365</v>
      </c>
      <c r="B60" s="48" t="s">
        <v>243</v>
      </c>
      <c r="C60" s="49" t="s">
        <v>244</v>
      </c>
      <c r="D60" s="64" t="s">
        <v>317</v>
      </c>
      <c r="E60" s="64" t="s">
        <v>22</v>
      </c>
      <c r="F60" s="55" t="s">
        <v>22</v>
      </c>
      <c r="G60" s="55" t="s">
        <v>22</v>
      </c>
      <c r="H60" s="55" t="s">
        <v>22</v>
      </c>
      <c r="I60" s="55" t="s">
        <v>22</v>
      </c>
    </row>
    <row r="61" spans="1:9" s="56" customFormat="1" ht="47.25">
      <c r="A61" s="65" t="s">
        <v>366</v>
      </c>
      <c r="B61" s="48" t="s">
        <v>245</v>
      </c>
      <c r="C61" s="49" t="s">
        <v>246</v>
      </c>
      <c r="D61" s="64" t="s">
        <v>317</v>
      </c>
      <c r="E61" s="64" t="s">
        <v>363</v>
      </c>
      <c r="F61" s="55" t="s">
        <v>22</v>
      </c>
      <c r="G61" s="55">
        <v>5</v>
      </c>
      <c r="H61" s="55">
        <v>10</v>
      </c>
      <c r="I61" s="55">
        <f t="shared" ref="I61:I64" si="4">SUM(F61:H61)</f>
        <v>15</v>
      </c>
    </row>
    <row r="62" spans="1:9" s="56" customFormat="1" ht="47.25">
      <c r="A62" s="65" t="s">
        <v>367</v>
      </c>
      <c r="B62" s="48" t="s">
        <v>247</v>
      </c>
      <c r="C62" s="49" t="s">
        <v>246</v>
      </c>
      <c r="D62" s="64" t="s">
        <v>317</v>
      </c>
      <c r="E62" s="64" t="s">
        <v>363</v>
      </c>
      <c r="F62" s="55" t="s">
        <v>22</v>
      </c>
      <c r="G62" s="55">
        <v>5</v>
      </c>
      <c r="H62" s="55">
        <v>5</v>
      </c>
      <c r="I62" s="55">
        <f t="shared" si="4"/>
        <v>10</v>
      </c>
    </row>
    <row r="63" spans="1:9" s="56" customFormat="1" ht="63" hidden="1">
      <c r="A63" s="65" t="s">
        <v>368</v>
      </c>
      <c r="B63" s="48" t="s">
        <v>248</v>
      </c>
      <c r="C63" s="49" t="s">
        <v>249</v>
      </c>
      <c r="D63" s="64" t="s">
        <v>317</v>
      </c>
      <c r="E63" s="64" t="s">
        <v>22</v>
      </c>
      <c r="F63" s="55" t="s">
        <v>22</v>
      </c>
      <c r="G63" s="55" t="s">
        <v>22</v>
      </c>
      <c r="H63" s="55" t="s">
        <v>22</v>
      </c>
      <c r="I63" s="55" t="s">
        <v>22</v>
      </c>
    </row>
    <row r="64" spans="1:9" s="56" customFormat="1" ht="31.5" hidden="1">
      <c r="A64" s="65" t="s">
        <v>369</v>
      </c>
      <c r="B64" s="48" t="s">
        <v>250</v>
      </c>
      <c r="C64" s="49" t="s">
        <v>216</v>
      </c>
      <c r="D64" s="64" t="s">
        <v>317</v>
      </c>
      <c r="E64" s="64" t="s">
        <v>112</v>
      </c>
      <c r="F64" s="55" t="s">
        <v>22</v>
      </c>
      <c r="G64" s="55">
        <v>15</v>
      </c>
      <c r="H64" s="55" t="s">
        <v>22</v>
      </c>
      <c r="I64" s="55">
        <f t="shared" si="4"/>
        <v>15</v>
      </c>
    </row>
    <row r="65" spans="1:9" s="56" customFormat="1" ht="31.5" hidden="1">
      <c r="A65" s="65" t="s">
        <v>370</v>
      </c>
      <c r="B65" s="48" t="s">
        <v>251</v>
      </c>
      <c r="C65" s="49" t="s">
        <v>216</v>
      </c>
      <c r="D65" s="64" t="s">
        <v>317</v>
      </c>
      <c r="E65" s="64" t="s">
        <v>22</v>
      </c>
      <c r="F65" s="55" t="s">
        <v>22</v>
      </c>
      <c r="G65" s="55" t="s">
        <v>22</v>
      </c>
      <c r="H65" s="55" t="s">
        <v>22</v>
      </c>
      <c r="I65" s="55" t="s">
        <v>22</v>
      </c>
    </row>
    <row r="66" spans="1:9" s="56" customFormat="1" ht="47.25" hidden="1">
      <c r="A66" s="65" t="s">
        <v>371</v>
      </c>
      <c r="B66" s="48" t="s">
        <v>252</v>
      </c>
      <c r="C66" s="49" t="s">
        <v>216</v>
      </c>
      <c r="D66" s="64" t="s">
        <v>317</v>
      </c>
      <c r="E66" s="64" t="s">
        <v>112</v>
      </c>
      <c r="F66" s="55" t="s">
        <v>22</v>
      </c>
      <c r="G66" s="55">
        <v>6</v>
      </c>
      <c r="H66" s="55" t="s">
        <v>22</v>
      </c>
      <c r="I66" s="55">
        <f t="shared" ref="I66:I68" si="5">SUM(F66:H66)</f>
        <v>6</v>
      </c>
    </row>
    <row r="67" spans="1:9" s="56" customFormat="1" ht="78.75" hidden="1">
      <c r="A67" s="65" t="s">
        <v>372</v>
      </c>
      <c r="B67" s="48" t="s">
        <v>373</v>
      </c>
      <c r="C67" s="49" t="s">
        <v>253</v>
      </c>
      <c r="D67" s="64" t="s">
        <v>317</v>
      </c>
      <c r="E67" s="64" t="s">
        <v>112</v>
      </c>
      <c r="F67" s="55">
        <v>1</v>
      </c>
      <c r="G67" s="55" t="s">
        <v>22</v>
      </c>
      <c r="H67" s="55" t="s">
        <v>22</v>
      </c>
      <c r="I67" s="55">
        <f t="shared" si="5"/>
        <v>1</v>
      </c>
    </row>
    <row r="68" spans="1:9" s="56" customFormat="1" ht="94.5" hidden="1">
      <c r="A68" s="65" t="s">
        <v>374</v>
      </c>
      <c r="B68" s="48" t="s">
        <v>375</v>
      </c>
      <c r="C68" s="49" t="s">
        <v>253</v>
      </c>
      <c r="D68" s="64" t="s">
        <v>317</v>
      </c>
      <c r="E68" s="64" t="s">
        <v>112</v>
      </c>
      <c r="F68" s="55" t="s">
        <v>22</v>
      </c>
      <c r="G68" s="55">
        <v>0.5</v>
      </c>
      <c r="H68" s="55">
        <v>0.5</v>
      </c>
      <c r="I68" s="55">
        <f t="shared" si="5"/>
        <v>1</v>
      </c>
    </row>
    <row r="69" spans="1:9" s="56" customFormat="1" ht="78.75" hidden="1">
      <c r="A69" s="65" t="s">
        <v>376</v>
      </c>
      <c r="B69" s="48" t="s">
        <v>254</v>
      </c>
      <c r="C69" s="49" t="s">
        <v>253</v>
      </c>
      <c r="D69" s="64" t="s">
        <v>317</v>
      </c>
      <c r="E69" s="64" t="s">
        <v>22</v>
      </c>
      <c r="F69" s="55" t="s">
        <v>22</v>
      </c>
      <c r="G69" s="55" t="s">
        <v>22</v>
      </c>
      <c r="H69" s="55" t="s">
        <v>22</v>
      </c>
      <c r="I69" s="55" t="s">
        <v>22</v>
      </c>
    </row>
    <row r="70" spans="1:9" s="56" customFormat="1" ht="78.75" hidden="1">
      <c r="A70" s="65" t="s">
        <v>377</v>
      </c>
      <c r="B70" s="48" t="s">
        <v>378</v>
      </c>
      <c r="C70" s="49" t="s">
        <v>253</v>
      </c>
      <c r="D70" s="64" t="s">
        <v>317</v>
      </c>
      <c r="E70" s="64" t="s">
        <v>112</v>
      </c>
      <c r="F70" s="55">
        <v>1</v>
      </c>
      <c r="G70" s="55" t="s">
        <v>22</v>
      </c>
      <c r="H70" s="55" t="s">
        <v>22</v>
      </c>
      <c r="I70" s="55">
        <f t="shared" ref="I70:I72" si="6">SUM(F70:H70)</f>
        <v>1</v>
      </c>
    </row>
    <row r="71" spans="1:9" s="56" customFormat="1" ht="94.5" hidden="1">
      <c r="A71" s="65" t="s">
        <v>379</v>
      </c>
      <c r="B71" s="48" t="s">
        <v>380</v>
      </c>
      <c r="C71" s="49" t="s">
        <v>253</v>
      </c>
      <c r="D71" s="64" t="s">
        <v>317</v>
      </c>
      <c r="E71" s="64" t="s">
        <v>112</v>
      </c>
      <c r="F71" s="55">
        <v>0.5</v>
      </c>
      <c r="G71" s="55">
        <v>1</v>
      </c>
      <c r="H71" s="55">
        <v>1</v>
      </c>
      <c r="I71" s="55">
        <f t="shared" si="6"/>
        <v>2.5</v>
      </c>
    </row>
    <row r="72" spans="1:9" s="56" customFormat="1" ht="78.75" hidden="1">
      <c r="A72" s="65" t="s">
        <v>381</v>
      </c>
      <c r="B72" s="48" t="s">
        <v>382</v>
      </c>
      <c r="C72" s="49" t="s">
        <v>253</v>
      </c>
      <c r="D72" s="64" t="s">
        <v>317</v>
      </c>
      <c r="E72" s="64" t="s">
        <v>112</v>
      </c>
      <c r="F72" s="55">
        <v>0.5</v>
      </c>
      <c r="G72" s="55">
        <v>0.5</v>
      </c>
      <c r="H72" s="55">
        <v>0.5</v>
      </c>
      <c r="I72" s="55">
        <f t="shared" si="6"/>
        <v>1.5</v>
      </c>
    </row>
    <row r="73" spans="1:9" s="56" customFormat="1" ht="78.75" hidden="1">
      <c r="A73" s="65" t="s">
        <v>383</v>
      </c>
      <c r="B73" s="48" t="s">
        <v>255</v>
      </c>
      <c r="C73" s="49" t="s">
        <v>253</v>
      </c>
      <c r="D73" s="64" t="s">
        <v>317</v>
      </c>
      <c r="E73" s="64" t="s">
        <v>22</v>
      </c>
      <c r="F73" s="55" t="s">
        <v>22</v>
      </c>
      <c r="G73" s="55" t="s">
        <v>22</v>
      </c>
      <c r="H73" s="55" t="s">
        <v>22</v>
      </c>
      <c r="I73" s="55" t="s">
        <v>22</v>
      </c>
    </row>
    <row r="74" spans="1:9" s="56" customFormat="1" hidden="1">
      <c r="A74" s="57" t="s">
        <v>384</v>
      </c>
      <c r="B74" s="59" t="s">
        <v>385</v>
      </c>
      <c r="C74" s="67"/>
      <c r="D74" s="67"/>
      <c r="E74" s="67"/>
      <c r="F74" s="68"/>
      <c r="G74" s="68"/>
      <c r="H74" s="68"/>
      <c r="I74" s="68"/>
    </row>
    <row r="75" spans="1:9" s="56" customFormat="1" hidden="1">
      <c r="A75" s="57"/>
      <c r="B75" s="59" t="s">
        <v>386</v>
      </c>
      <c r="C75" s="67"/>
      <c r="D75" s="67"/>
      <c r="E75" s="67"/>
      <c r="F75" s="68"/>
      <c r="G75" s="68"/>
      <c r="H75" s="68"/>
      <c r="I75" s="68"/>
    </row>
    <row r="76" spans="1:9" s="56" customFormat="1" hidden="1">
      <c r="A76" s="57"/>
      <c r="B76" s="59" t="s">
        <v>387</v>
      </c>
      <c r="C76" s="67"/>
      <c r="D76" s="67"/>
      <c r="E76" s="67"/>
      <c r="F76" s="68"/>
      <c r="G76" s="68"/>
      <c r="H76" s="68"/>
      <c r="I76" s="68"/>
    </row>
    <row r="77" spans="1:9" s="56" customFormat="1" ht="47.25" hidden="1">
      <c r="A77" s="65" t="s">
        <v>388</v>
      </c>
      <c r="B77" s="48" t="s">
        <v>256</v>
      </c>
      <c r="C77" s="49" t="s">
        <v>197</v>
      </c>
      <c r="D77" s="64" t="s">
        <v>317</v>
      </c>
      <c r="E77" s="69" t="s">
        <v>22</v>
      </c>
      <c r="F77" s="69" t="s">
        <v>22</v>
      </c>
      <c r="G77" s="69" t="s">
        <v>22</v>
      </c>
      <c r="H77" s="69" t="s">
        <v>22</v>
      </c>
      <c r="I77" s="69" t="s">
        <v>22</v>
      </c>
    </row>
    <row r="78" spans="1:9" s="56" customFormat="1" ht="47.25" hidden="1">
      <c r="A78" s="65" t="s">
        <v>389</v>
      </c>
      <c r="B78" s="48" t="s">
        <v>257</v>
      </c>
      <c r="C78" s="49" t="s">
        <v>258</v>
      </c>
      <c r="D78" s="64" t="s">
        <v>317</v>
      </c>
      <c r="E78" s="69" t="s">
        <v>22</v>
      </c>
      <c r="F78" s="69" t="s">
        <v>22</v>
      </c>
      <c r="G78" s="69" t="s">
        <v>22</v>
      </c>
      <c r="H78" s="69" t="s">
        <v>22</v>
      </c>
      <c r="I78" s="69" t="s">
        <v>22</v>
      </c>
    </row>
    <row r="79" spans="1:9" s="56" customFormat="1" ht="78.75" hidden="1">
      <c r="A79" s="65" t="s">
        <v>390</v>
      </c>
      <c r="B79" s="48" t="s">
        <v>259</v>
      </c>
      <c r="C79" s="49" t="s">
        <v>260</v>
      </c>
      <c r="D79" s="64" t="s">
        <v>317</v>
      </c>
      <c r="E79" s="69" t="s">
        <v>22</v>
      </c>
      <c r="F79" s="69" t="s">
        <v>22</v>
      </c>
      <c r="G79" s="69" t="s">
        <v>22</v>
      </c>
      <c r="H79" s="69" t="s">
        <v>22</v>
      </c>
      <c r="I79" s="69" t="s">
        <v>22</v>
      </c>
    </row>
    <row r="80" spans="1:9" s="56" customFormat="1" ht="78.75" hidden="1">
      <c r="A80" s="65" t="s">
        <v>391</v>
      </c>
      <c r="B80" s="48" t="s">
        <v>261</v>
      </c>
      <c r="C80" s="49" t="s">
        <v>262</v>
      </c>
      <c r="D80" s="64" t="s">
        <v>317</v>
      </c>
      <c r="E80" s="69" t="s">
        <v>22</v>
      </c>
      <c r="F80" s="69" t="s">
        <v>22</v>
      </c>
      <c r="G80" s="69" t="s">
        <v>22</v>
      </c>
      <c r="H80" s="69" t="s">
        <v>22</v>
      </c>
      <c r="I80" s="69" t="s">
        <v>22</v>
      </c>
    </row>
    <row r="81" spans="1:9" s="56" customFormat="1" ht="47.25" hidden="1">
      <c r="A81" s="65" t="s">
        <v>392</v>
      </c>
      <c r="B81" s="48" t="s">
        <v>263</v>
      </c>
      <c r="C81" s="49" t="s">
        <v>393</v>
      </c>
      <c r="D81" s="64" t="s">
        <v>317</v>
      </c>
      <c r="E81" s="69" t="s">
        <v>22</v>
      </c>
      <c r="F81" s="69" t="s">
        <v>22</v>
      </c>
      <c r="G81" s="69" t="s">
        <v>22</v>
      </c>
      <c r="H81" s="69" t="s">
        <v>22</v>
      </c>
      <c r="I81" s="69" t="s">
        <v>22</v>
      </c>
    </row>
    <row r="82" spans="1:9" s="56" customFormat="1" ht="31.5" hidden="1">
      <c r="A82" s="65" t="s">
        <v>394</v>
      </c>
      <c r="B82" s="48" t="s">
        <v>264</v>
      </c>
      <c r="C82" s="49" t="s">
        <v>265</v>
      </c>
      <c r="D82" s="64" t="s">
        <v>317</v>
      </c>
      <c r="E82" s="69" t="s">
        <v>22</v>
      </c>
      <c r="F82" s="69" t="s">
        <v>22</v>
      </c>
      <c r="G82" s="69" t="s">
        <v>22</v>
      </c>
      <c r="H82" s="69" t="s">
        <v>22</v>
      </c>
      <c r="I82" s="69" t="s">
        <v>22</v>
      </c>
    </row>
    <row r="83" spans="1:9" s="56" customFormat="1" hidden="1">
      <c r="A83" s="57" t="s">
        <v>395</v>
      </c>
      <c r="B83" s="59" t="s">
        <v>396</v>
      </c>
      <c r="C83" s="67"/>
      <c r="D83" s="67"/>
      <c r="E83" s="67"/>
      <c r="F83" s="68"/>
      <c r="G83" s="68"/>
      <c r="H83" s="68"/>
      <c r="I83" s="68"/>
    </row>
    <row r="84" spans="1:9" s="56" customFormat="1" ht="31.5" hidden="1">
      <c r="A84" s="70" t="s">
        <v>397</v>
      </c>
      <c r="B84" s="48" t="s">
        <v>266</v>
      </c>
      <c r="C84" s="49" t="s">
        <v>199</v>
      </c>
      <c r="D84" s="64" t="s">
        <v>317</v>
      </c>
      <c r="E84" s="69" t="s">
        <v>22</v>
      </c>
      <c r="F84" s="69" t="s">
        <v>22</v>
      </c>
      <c r="G84" s="69" t="s">
        <v>22</v>
      </c>
      <c r="H84" s="69" t="s">
        <v>22</v>
      </c>
      <c r="I84" s="69" t="s">
        <v>22</v>
      </c>
    </row>
    <row r="85" spans="1:9" s="56" customFormat="1" ht="47.25" hidden="1">
      <c r="A85" s="70" t="s">
        <v>398</v>
      </c>
      <c r="B85" s="48" t="s">
        <v>267</v>
      </c>
      <c r="C85" s="49" t="s">
        <v>268</v>
      </c>
      <c r="D85" s="64" t="s">
        <v>317</v>
      </c>
      <c r="E85" s="69" t="s">
        <v>22</v>
      </c>
      <c r="F85" s="69" t="s">
        <v>22</v>
      </c>
      <c r="G85" s="69" t="s">
        <v>22</v>
      </c>
      <c r="H85" s="69" t="s">
        <v>22</v>
      </c>
      <c r="I85" s="69" t="s">
        <v>22</v>
      </c>
    </row>
    <row r="86" spans="1:9" s="56" customFormat="1" ht="63" hidden="1">
      <c r="A86" s="70" t="s">
        <v>399</v>
      </c>
      <c r="B86" s="48" t="s">
        <v>269</v>
      </c>
      <c r="C86" s="49" t="s">
        <v>270</v>
      </c>
      <c r="D86" s="64" t="s">
        <v>317</v>
      </c>
      <c r="E86" s="69" t="s">
        <v>22</v>
      </c>
      <c r="F86" s="69" t="s">
        <v>22</v>
      </c>
      <c r="G86" s="69" t="s">
        <v>22</v>
      </c>
      <c r="H86" s="69" t="s">
        <v>22</v>
      </c>
      <c r="I86" s="69" t="s">
        <v>22</v>
      </c>
    </row>
    <row r="87" spans="1:9" s="56" customFormat="1" ht="63" hidden="1">
      <c r="A87" s="70" t="s">
        <v>400</v>
      </c>
      <c r="B87" s="48" t="s">
        <v>271</v>
      </c>
      <c r="C87" s="49" t="s">
        <v>272</v>
      </c>
      <c r="D87" s="64" t="s">
        <v>317</v>
      </c>
      <c r="E87" s="69" t="s">
        <v>22</v>
      </c>
      <c r="F87" s="69" t="s">
        <v>22</v>
      </c>
      <c r="G87" s="69" t="s">
        <v>22</v>
      </c>
      <c r="H87" s="69" t="s">
        <v>22</v>
      </c>
      <c r="I87" s="69" t="s">
        <v>22</v>
      </c>
    </row>
    <row r="88" spans="1:9" s="56" customFormat="1" hidden="1">
      <c r="A88" s="57" t="s">
        <v>401</v>
      </c>
      <c r="B88" s="59" t="s">
        <v>402</v>
      </c>
      <c r="C88" s="67"/>
      <c r="D88" s="67"/>
      <c r="E88" s="67"/>
      <c r="F88" s="68"/>
      <c r="G88" s="68"/>
      <c r="H88" s="68"/>
      <c r="I88" s="68"/>
    </row>
    <row r="89" spans="1:9" s="56" customFormat="1" hidden="1">
      <c r="A89" s="65"/>
      <c r="B89" s="71" t="s">
        <v>403</v>
      </c>
      <c r="C89" s="64"/>
      <c r="D89" s="64"/>
      <c r="E89" s="64"/>
      <c r="F89" s="55"/>
      <c r="G89" s="55"/>
      <c r="H89" s="55"/>
      <c r="I89" s="55"/>
    </row>
    <row r="90" spans="1:9" s="56" customFormat="1">
      <c r="A90" s="72" t="s">
        <v>404</v>
      </c>
      <c r="B90" s="73" t="s">
        <v>405</v>
      </c>
      <c r="C90" s="64" t="s">
        <v>70</v>
      </c>
      <c r="D90" s="64" t="s">
        <v>317</v>
      </c>
      <c r="E90" s="64" t="s">
        <v>363</v>
      </c>
      <c r="F90" s="74">
        <v>4</v>
      </c>
      <c r="G90" s="74">
        <v>4</v>
      </c>
      <c r="H90" s="74">
        <v>4</v>
      </c>
      <c r="I90" s="55">
        <f>SUM(F90:H90)</f>
        <v>12</v>
      </c>
    </row>
    <row r="91" spans="1:9" s="56" customFormat="1">
      <c r="A91" s="72" t="s">
        <v>406</v>
      </c>
      <c r="B91" s="73" t="s">
        <v>407</v>
      </c>
      <c r="C91" s="64" t="s">
        <v>70</v>
      </c>
      <c r="D91" s="64" t="s">
        <v>317</v>
      </c>
      <c r="E91" s="64" t="s">
        <v>363</v>
      </c>
      <c r="F91" s="74">
        <v>8.1999999999999993</v>
      </c>
      <c r="G91" s="74">
        <v>8.1999999999999993</v>
      </c>
      <c r="H91" s="74">
        <v>8.1999999999999993</v>
      </c>
      <c r="I91" s="55">
        <f>SUM(F91:H91)</f>
        <v>24.599999999999998</v>
      </c>
    </row>
    <row r="92" spans="1:9" s="56" customFormat="1" hidden="1">
      <c r="A92" s="65"/>
      <c r="B92" s="75" t="s">
        <v>408</v>
      </c>
      <c r="C92" s="64"/>
      <c r="D92" s="64"/>
      <c r="E92" s="64"/>
      <c r="F92" s="74"/>
      <c r="G92" s="74"/>
      <c r="H92" s="74"/>
      <c r="I92" s="74"/>
    </row>
    <row r="93" spans="1:9" s="56" customFormat="1" ht="31.5">
      <c r="A93" s="76" t="s">
        <v>409</v>
      </c>
      <c r="B93" s="73" t="s">
        <v>410</v>
      </c>
      <c r="C93" s="64" t="s">
        <v>70</v>
      </c>
      <c r="D93" s="64" t="s">
        <v>317</v>
      </c>
      <c r="E93" s="64" t="s">
        <v>363</v>
      </c>
      <c r="F93" s="74">
        <v>12</v>
      </c>
      <c r="G93" s="74">
        <v>12</v>
      </c>
      <c r="H93" s="74">
        <v>12</v>
      </c>
      <c r="I93" s="55">
        <f>SUM(F93:H93)</f>
        <v>36</v>
      </c>
    </row>
    <row r="94" spans="1:9" s="56" customFormat="1" ht="31.5" hidden="1">
      <c r="A94" s="76" t="s">
        <v>411</v>
      </c>
      <c r="B94" s="73" t="s">
        <v>412</v>
      </c>
      <c r="C94" s="64" t="s">
        <v>70</v>
      </c>
      <c r="D94" s="64" t="s">
        <v>317</v>
      </c>
      <c r="E94" s="69" t="s">
        <v>22</v>
      </c>
      <c r="F94" s="69" t="s">
        <v>22</v>
      </c>
      <c r="G94" s="69" t="s">
        <v>22</v>
      </c>
      <c r="H94" s="69" t="s">
        <v>22</v>
      </c>
      <c r="I94" s="69" t="s">
        <v>22</v>
      </c>
    </row>
    <row r="95" spans="1:9" s="56" customFormat="1" ht="31.5">
      <c r="A95" s="76" t="s">
        <v>413</v>
      </c>
      <c r="B95" s="73" t="s">
        <v>414</v>
      </c>
      <c r="C95" s="64" t="s">
        <v>70</v>
      </c>
      <c r="D95" s="64" t="s">
        <v>317</v>
      </c>
      <c r="E95" s="64" t="s">
        <v>363</v>
      </c>
      <c r="F95" s="74">
        <v>12</v>
      </c>
      <c r="G95" s="74">
        <v>12</v>
      </c>
      <c r="H95" s="74">
        <v>12</v>
      </c>
      <c r="I95" s="55">
        <f>SUM(F95:H95)</f>
        <v>36</v>
      </c>
    </row>
    <row r="96" spans="1:9" s="56" customFormat="1" ht="31.5" hidden="1">
      <c r="A96" s="76" t="s">
        <v>415</v>
      </c>
      <c r="B96" s="73" t="s">
        <v>416</v>
      </c>
      <c r="C96" s="64" t="s">
        <v>70</v>
      </c>
      <c r="D96" s="64" t="s">
        <v>317</v>
      </c>
      <c r="E96" s="69" t="s">
        <v>22</v>
      </c>
      <c r="F96" s="69" t="s">
        <v>22</v>
      </c>
      <c r="G96" s="69" t="s">
        <v>22</v>
      </c>
      <c r="H96" s="69" t="s">
        <v>22</v>
      </c>
      <c r="I96" s="69" t="s">
        <v>22</v>
      </c>
    </row>
    <row r="97" spans="1:9" s="56" customFormat="1" ht="31.5">
      <c r="A97" s="76" t="s">
        <v>417</v>
      </c>
      <c r="B97" s="73" t="s">
        <v>418</v>
      </c>
      <c r="C97" s="64" t="s">
        <v>70</v>
      </c>
      <c r="D97" s="64" t="s">
        <v>317</v>
      </c>
      <c r="E97" s="64" t="s">
        <v>363</v>
      </c>
      <c r="F97" s="74">
        <v>6</v>
      </c>
      <c r="G97" s="74">
        <v>6</v>
      </c>
      <c r="H97" s="74">
        <v>6</v>
      </c>
      <c r="I97" s="55">
        <f>SUM(F97:H97)</f>
        <v>18</v>
      </c>
    </row>
    <row r="98" spans="1:9" s="56" customFormat="1" ht="31.5">
      <c r="A98" s="76" t="s">
        <v>419</v>
      </c>
      <c r="B98" s="73" t="s">
        <v>420</v>
      </c>
      <c r="C98" s="64" t="s">
        <v>70</v>
      </c>
      <c r="D98" s="64" t="s">
        <v>317</v>
      </c>
      <c r="E98" s="64" t="s">
        <v>363</v>
      </c>
      <c r="F98" s="74">
        <v>2</v>
      </c>
      <c r="G98" s="74">
        <v>2</v>
      </c>
      <c r="H98" s="74">
        <v>2</v>
      </c>
      <c r="I98" s="55">
        <f>SUM(F98:H98)</f>
        <v>6</v>
      </c>
    </row>
    <row r="99" spans="1:9" s="56" customFormat="1">
      <c r="A99" s="76" t="s">
        <v>421</v>
      </c>
      <c r="B99" s="73" t="s">
        <v>422</v>
      </c>
      <c r="C99" s="64" t="s">
        <v>70</v>
      </c>
      <c r="D99" s="64" t="s">
        <v>317</v>
      </c>
      <c r="E99" s="64" t="s">
        <v>363</v>
      </c>
      <c r="F99" s="74">
        <v>40</v>
      </c>
      <c r="G99" s="74">
        <v>40</v>
      </c>
      <c r="H99" s="74">
        <v>40</v>
      </c>
      <c r="I99" s="55">
        <f>SUM(F99:H99)</f>
        <v>120</v>
      </c>
    </row>
    <row r="100" spans="1:9" s="56" customFormat="1" ht="31.5" hidden="1">
      <c r="A100" s="76" t="s">
        <v>423</v>
      </c>
      <c r="B100" s="73" t="s">
        <v>424</v>
      </c>
      <c r="C100" s="64" t="s">
        <v>70</v>
      </c>
      <c r="D100" s="64" t="s">
        <v>317</v>
      </c>
      <c r="E100" s="69" t="s">
        <v>22</v>
      </c>
      <c r="F100" s="69" t="s">
        <v>22</v>
      </c>
      <c r="G100" s="69" t="s">
        <v>22</v>
      </c>
      <c r="H100" s="69" t="s">
        <v>22</v>
      </c>
      <c r="I100" s="69" t="s">
        <v>22</v>
      </c>
    </row>
    <row r="101" spans="1:9" s="56" customFormat="1" hidden="1">
      <c r="A101" s="76" t="s">
        <v>425</v>
      </c>
      <c r="B101" s="73" t="s">
        <v>426</v>
      </c>
      <c r="C101" s="64" t="s">
        <v>70</v>
      </c>
      <c r="D101" s="64" t="s">
        <v>317</v>
      </c>
      <c r="E101" s="69" t="s">
        <v>22</v>
      </c>
      <c r="F101" s="69" t="s">
        <v>22</v>
      </c>
      <c r="G101" s="69" t="s">
        <v>22</v>
      </c>
      <c r="H101" s="69" t="s">
        <v>22</v>
      </c>
      <c r="I101" s="69" t="s">
        <v>22</v>
      </c>
    </row>
    <row r="102" spans="1:9" s="56" customFormat="1" hidden="1">
      <c r="A102" s="76" t="s">
        <v>427</v>
      </c>
      <c r="B102" s="73" t="s">
        <v>428</v>
      </c>
      <c r="C102" s="64" t="s">
        <v>70</v>
      </c>
      <c r="D102" s="64" t="s">
        <v>317</v>
      </c>
      <c r="E102" s="69" t="s">
        <v>22</v>
      </c>
      <c r="F102" s="69" t="s">
        <v>22</v>
      </c>
      <c r="G102" s="69" t="s">
        <v>22</v>
      </c>
      <c r="H102" s="69" t="s">
        <v>22</v>
      </c>
      <c r="I102" s="69" t="s">
        <v>22</v>
      </c>
    </row>
    <row r="103" spans="1:9" s="56" customFormat="1" hidden="1">
      <c r="A103" s="76" t="s">
        <v>429</v>
      </c>
      <c r="B103" s="73" t="s">
        <v>430</v>
      </c>
      <c r="C103" s="64" t="s">
        <v>70</v>
      </c>
      <c r="D103" s="64" t="s">
        <v>317</v>
      </c>
      <c r="E103" s="69" t="s">
        <v>22</v>
      </c>
      <c r="F103" s="69" t="s">
        <v>22</v>
      </c>
      <c r="G103" s="69" t="s">
        <v>22</v>
      </c>
      <c r="H103" s="69" t="s">
        <v>22</v>
      </c>
      <c r="I103" s="69" t="s">
        <v>22</v>
      </c>
    </row>
    <row r="104" spans="1:9" s="56" customFormat="1" ht="31.5" hidden="1">
      <c r="A104" s="76" t="s">
        <v>431</v>
      </c>
      <c r="B104" s="73" t="s">
        <v>432</v>
      </c>
      <c r="C104" s="64" t="s">
        <v>70</v>
      </c>
      <c r="D104" s="64" t="s">
        <v>317</v>
      </c>
      <c r="E104" s="69" t="s">
        <v>22</v>
      </c>
      <c r="F104" s="69" t="s">
        <v>22</v>
      </c>
      <c r="G104" s="69" t="s">
        <v>22</v>
      </c>
      <c r="H104" s="69" t="s">
        <v>22</v>
      </c>
      <c r="I104" s="69" t="s">
        <v>22</v>
      </c>
    </row>
    <row r="105" spans="1:9" s="56" customFormat="1" ht="31.5">
      <c r="A105" s="76" t="s">
        <v>433</v>
      </c>
      <c r="B105" s="73" t="s">
        <v>434</v>
      </c>
      <c r="C105" s="64" t="s">
        <v>70</v>
      </c>
      <c r="D105" s="64" t="s">
        <v>317</v>
      </c>
      <c r="E105" s="64" t="s">
        <v>363</v>
      </c>
      <c r="F105" s="74">
        <v>3</v>
      </c>
      <c r="G105" s="74">
        <v>3</v>
      </c>
      <c r="H105" s="74">
        <v>3</v>
      </c>
      <c r="I105" s="55">
        <f>SUM(F105:H105)</f>
        <v>9</v>
      </c>
    </row>
    <row r="106" spans="1:9" s="56" customFormat="1" ht="31.5" hidden="1">
      <c r="A106" s="76" t="s">
        <v>435</v>
      </c>
      <c r="B106" s="73" t="s">
        <v>436</v>
      </c>
      <c r="C106" s="64" t="s">
        <v>70</v>
      </c>
      <c r="D106" s="64" t="s">
        <v>317</v>
      </c>
      <c r="E106" s="69" t="s">
        <v>22</v>
      </c>
      <c r="F106" s="69" t="s">
        <v>22</v>
      </c>
      <c r="G106" s="69" t="s">
        <v>22</v>
      </c>
      <c r="H106" s="69" t="s">
        <v>22</v>
      </c>
      <c r="I106" s="69" t="s">
        <v>22</v>
      </c>
    </row>
    <row r="107" spans="1:9" s="56" customFormat="1">
      <c r="A107" s="76" t="s">
        <v>437</v>
      </c>
      <c r="B107" s="73" t="s">
        <v>438</v>
      </c>
      <c r="C107" s="64" t="s">
        <v>70</v>
      </c>
      <c r="D107" s="64" t="s">
        <v>317</v>
      </c>
      <c r="E107" s="64" t="s">
        <v>363</v>
      </c>
      <c r="F107" s="74">
        <v>22.5</v>
      </c>
      <c r="G107" s="74">
        <v>22.5</v>
      </c>
      <c r="H107" s="74">
        <v>22.5</v>
      </c>
      <c r="I107" s="55">
        <f t="shared" ref="I107:I112" si="7">SUM(F107:H107)</f>
        <v>67.5</v>
      </c>
    </row>
    <row r="108" spans="1:9" s="56" customFormat="1">
      <c r="A108" s="76" t="s">
        <v>439</v>
      </c>
      <c r="B108" s="73" t="s">
        <v>440</v>
      </c>
      <c r="C108" s="64" t="s">
        <v>70</v>
      </c>
      <c r="D108" s="64" t="s">
        <v>317</v>
      </c>
      <c r="E108" s="64" t="s">
        <v>363</v>
      </c>
      <c r="F108" s="74">
        <v>1</v>
      </c>
      <c r="G108" s="74">
        <v>1</v>
      </c>
      <c r="H108" s="74">
        <v>1</v>
      </c>
      <c r="I108" s="55">
        <f t="shared" si="7"/>
        <v>3</v>
      </c>
    </row>
    <row r="109" spans="1:9" s="56" customFormat="1">
      <c r="A109" s="76" t="s">
        <v>441</v>
      </c>
      <c r="B109" s="73" t="s">
        <v>442</v>
      </c>
      <c r="C109" s="64" t="s">
        <v>70</v>
      </c>
      <c r="D109" s="64" t="s">
        <v>317</v>
      </c>
      <c r="E109" s="64" t="s">
        <v>363</v>
      </c>
      <c r="F109" s="74">
        <v>0</v>
      </c>
      <c r="G109" s="74">
        <v>0</v>
      </c>
      <c r="H109" s="74">
        <v>0</v>
      </c>
      <c r="I109" s="55">
        <f t="shared" si="7"/>
        <v>0</v>
      </c>
    </row>
    <row r="110" spans="1:9" s="56" customFormat="1" ht="31.5">
      <c r="A110" s="76" t="s">
        <v>443</v>
      </c>
      <c r="B110" s="73" t="s">
        <v>444</v>
      </c>
      <c r="C110" s="64" t="s">
        <v>70</v>
      </c>
      <c r="D110" s="64" t="s">
        <v>317</v>
      </c>
      <c r="E110" s="64" t="s">
        <v>363</v>
      </c>
      <c r="F110" s="74">
        <v>45</v>
      </c>
      <c r="G110" s="74">
        <v>45</v>
      </c>
      <c r="H110" s="74">
        <v>45</v>
      </c>
      <c r="I110" s="55">
        <f t="shared" si="7"/>
        <v>135</v>
      </c>
    </row>
    <row r="111" spans="1:9" s="56" customFormat="1" ht="47.25">
      <c r="A111" s="76" t="s">
        <v>445</v>
      </c>
      <c r="B111" s="73" t="s">
        <v>446</v>
      </c>
      <c r="C111" s="64" t="s">
        <v>70</v>
      </c>
      <c r="D111" s="64" t="s">
        <v>317</v>
      </c>
      <c r="E111" s="64" t="s">
        <v>363</v>
      </c>
      <c r="F111" s="74">
        <v>1</v>
      </c>
      <c r="G111" s="74">
        <v>1</v>
      </c>
      <c r="H111" s="74">
        <v>1</v>
      </c>
      <c r="I111" s="55">
        <f t="shared" si="7"/>
        <v>3</v>
      </c>
    </row>
    <row r="112" spans="1:9" s="56" customFormat="1">
      <c r="A112" s="76" t="s">
        <v>447</v>
      </c>
      <c r="B112" s="73" t="s">
        <v>448</v>
      </c>
      <c r="C112" s="64" t="s">
        <v>70</v>
      </c>
      <c r="D112" s="64" t="s">
        <v>317</v>
      </c>
      <c r="E112" s="64" t="s">
        <v>363</v>
      </c>
      <c r="F112" s="74">
        <v>4</v>
      </c>
      <c r="G112" s="74">
        <v>4</v>
      </c>
      <c r="H112" s="74">
        <v>4</v>
      </c>
      <c r="I112" s="55">
        <f t="shared" si="7"/>
        <v>12</v>
      </c>
    </row>
    <row r="113" spans="1:9" s="56" customFormat="1" hidden="1">
      <c r="A113" s="76" t="s">
        <v>449</v>
      </c>
      <c r="B113" s="73" t="s">
        <v>450</v>
      </c>
      <c r="C113" s="64" t="s">
        <v>70</v>
      </c>
      <c r="D113" s="64" t="s">
        <v>317</v>
      </c>
      <c r="E113" s="69" t="s">
        <v>22</v>
      </c>
      <c r="F113" s="69" t="s">
        <v>22</v>
      </c>
      <c r="G113" s="69" t="s">
        <v>22</v>
      </c>
      <c r="H113" s="69" t="s">
        <v>22</v>
      </c>
      <c r="I113" s="69" t="s">
        <v>22</v>
      </c>
    </row>
    <row r="114" spans="1:9" s="56" customFormat="1" ht="31.5" hidden="1">
      <c r="A114" s="76" t="s">
        <v>451</v>
      </c>
      <c r="B114" s="73" t="s">
        <v>452</v>
      </c>
      <c r="C114" s="64" t="s">
        <v>70</v>
      </c>
      <c r="D114" s="64" t="s">
        <v>317</v>
      </c>
      <c r="E114" s="69" t="s">
        <v>22</v>
      </c>
      <c r="F114" s="69" t="s">
        <v>22</v>
      </c>
      <c r="G114" s="69" t="s">
        <v>22</v>
      </c>
      <c r="H114" s="69" t="s">
        <v>22</v>
      </c>
      <c r="I114" s="69" t="s">
        <v>22</v>
      </c>
    </row>
    <row r="115" spans="1:9" s="56" customFormat="1" hidden="1">
      <c r="A115" s="76" t="s">
        <v>453</v>
      </c>
      <c r="B115" s="73" t="s">
        <v>454</v>
      </c>
      <c r="C115" s="64" t="s">
        <v>70</v>
      </c>
      <c r="D115" s="64" t="s">
        <v>317</v>
      </c>
      <c r="E115" s="69" t="s">
        <v>22</v>
      </c>
      <c r="F115" s="69" t="s">
        <v>22</v>
      </c>
      <c r="G115" s="69" t="s">
        <v>22</v>
      </c>
      <c r="H115" s="69" t="s">
        <v>22</v>
      </c>
      <c r="I115" s="69" t="s">
        <v>22</v>
      </c>
    </row>
    <row r="116" spans="1:9" s="56" customFormat="1">
      <c r="A116" s="76" t="s">
        <v>455</v>
      </c>
      <c r="B116" s="73" t="s">
        <v>456</v>
      </c>
      <c r="C116" s="64" t="s">
        <v>70</v>
      </c>
      <c r="D116" s="64" t="s">
        <v>317</v>
      </c>
      <c r="E116" s="64" t="s">
        <v>363</v>
      </c>
      <c r="F116" s="74">
        <v>3</v>
      </c>
      <c r="G116" s="74">
        <v>3</v>
      </c>
      <c r="H116" s="74">
        <v>3</v>
      </c>
      <c r="I116" s="55">
        <f>SUM(F116:H116)</f>
        <v>9</v>
      </c>
    </row>
    <row r="117" spans="1:9" s="56" customFormat="1">
      <c r="A117" s="76" t="s">
        <v>457</v>
      </c>
      <c r="B117" s="73" t="s">
        <v>458</v>
      </c>
      <c r="C117" s="64" t="s">
        <v>70</v>
      </c>
      <c r="D117" s="64" t="s">
        <v>317</v>
      </c>
      <c r="E117" s="64" t="s">
        <v>363</v>
      </c>
      <c r="F117" s="74">
        <v>8</v>
      </c>
      <c r="G117" s="74">
        <v>8</v>
      </c>
      <c r="H117" s="74">
        <v>8</v>
      </c>
      <c r="I117" s="55">
        <f>SUM(F117:H117)</f>
        <v>24</v>
      </c>
    </row>
    <row r="118" spans="1:9" s="56" customFormat="1">
      <c r="A118" s="76" t="s">
        <v>459</v>
      </c>
      <c r="B118" s="73" t="s">
        <v>460</v>
      </c>
      <c r="C118" s="64" t="s">
        <v>70</v>
      </c>
      <c r="D118" s="64" t="s">
        <v>317</v>
      </c>
      <c r="E118" s="64" t="s">
        <v>363</v>
      </c>
      <c r="F118" s="74">
        <v>4</v>
      </c>
      <c r="G118" s="74">
        <v>4</v>
      </c>
      <c r="H118" s="74">
        <v>4</v>
      </c>
      <c r="I118" s="55">
        <f>SUM(F118:H118)</f>
        <v>12</v>
      </c>
    </row>
    <row r="119" spans="1:9" s="56" customFormat="1" ht="31.5">
      <c r="A119" s="76" t="s">
        <v>461</v>
      </c>
      <c r="B119" s="73" t="s">
        <v>462</v>
      </c>
      <c r="C119" s="64" t="s">
        <v>70</v>
      </c>
      <c r="D119" s="64" t="s">
        <v>317</v>
      </c>
      <c r="E119" s="64" t="s">
        <v>363</v>
      </c>
      <c r="F119" s="74">
        <v>3</v>
      </c>
      <c r="G119" s="74">
        <v>3</v>
      </c>
      <c r="H119" s="74">
        <v>3</v>
      </c>
      <c r="I119" s="55">
        <f>SUM(F119:H119)</f>
        <v>9</v>
      </c>
    </row>
    <row r="120" spans="1:9" s="56" customFormat="1" hidden="1">
      <c r="A120" s="76" t="s">
        <v>463</v>
      </c>
      <c r="B120" s="73" t="s">
        <v>464</v>
      </c>
      <c r="C120" s="64" t="s">
        <v>70</v>
      </c>
      <c r="D120" s="64" t="s">
        <v>317</v>
      </c>
      <c r="E120" s="69" t="s">
        <v>22</v>
      </c>
      <c r="F120" s="69" t="s">
        <v>22</v>
      </c>
      <c r="G120" s="69" t="s">
        <v>22</v>
      </c>
      <c r="H120" s="69" t="s">
        <v>22</v>
      </c>
      <c r="I120" s="69" t="s">
        <v>22</v>
      </c>
    </row>
    <row r="121" spans="1:9" s="56" customFormat="1" ht="31.5" hidden="1">
      <c r="A121" s="76" t="s">
        <v>465</v>
      </c>
      <c r="B121" s="73" t="s">
        <v>466</v>
      </c>
      <c r="C121" s="64" t="s">
        <v>70</v>
      </c>
      <c r="D121" s="64" t="s">
        <v>317</v>
      </c>
      <c r="E121" s="69" t="s">
        <v>22</v>
      </c>
      <c r="F121" s="69" t="s">
        <v>22</v>
      </c>
      <c r="G121" s="69" t="s">
        <v>22</v>
      </c>
      <c r="H121" s="69" t="s">
        <v>22</v>
      </c>
      <c r="I121" s="69" t="s">
        <v>22</v>
      </c>
    </row>
    <row r="122" spans="1:9" s="56" customFormat="1" ht="31.5">
      <c r="A122" s="76" t="s">
        <v>467</v>
      </c>
      <c r="B122" s="73" t="s">
        <v>468</v>
      </c>
      <c r="C122" s="64" t="s">
        <v>70</v>
      </c>
      <c r="D122" s="64" t="s">
        <v>317</v>
      </c>
      <c r="E122" s="64" t="s">
        <v>363</v>
      </c>
      <c r="F122" s="74">
        <v>7</v>
      </c>
      <c r="G122" s="74">
        <v>7</v>
      </c>
      <c r="H122" s="74">
        <v>7</v>
      </c>
      <c r="I122" s="55">
        <f>SUM(F122:H122)</f>
        <v>21</v>
      </c>
    </row>
    <row r="123" spans="1:9" s="56" customFormat="1" hidden="1">
      <c r="A123" s="76" t="s">
        <v>469</v>
      </c>
      <c r="B123" s="73" t="s">
        <v>470</v>
      </c>
      <c r="C123" s="64" t="s">
        <v>70</v>
      </c>
      <c r="D123" s="64" t="s">
        <v>317</v>
      </c>
      <c r="E123" s="69" t="s">
        <v>22</v>
      </c>
      <c r="F123" s="69" t="s">
        <v>22</v>
      </c>
      <c r="G123" s="69" t="s">
        <v>22</v>
      </c>
      <c r="H123" s="69" t="s">
        <v>22</v>
      </c>
      <c r="I123" s="69" t="s">
        <v>22</v>
      </c>
    </row>
    <row r="124" spans="1:9" s="56" customFormat="1" hidden="1">
      <c r="A124" s="76" t="s">
        <v>471</v>
      </c>
      <c r="B124" s="73" t="s">
        <v>472</v>
      </c>
      <c r="C124" s="64" t="s">
        <v>70</v>
      </c>
      <c r="D124" s="64" t="s">
        <v>317</v>
      </c>
      <c r="E124" s="69" t="s">
        <v>22</v>
      </c>
      <c r="F124" s="69" t="s">
        <v>22</v>
      </c>
      <c r="G124" s="69" t="s">
        <v>22</v>
      </c>
      <c r="H124" s="69" t="s">
        <v>22</v>
      </c>
      <c r="I124" s="69" t="s">
        <v>22</v>
      </c>
    </row>
    <row r="125" spans="1:9" s="56" customFormat="1" hidden="1">
      <c r="A125" s="76" t="s">
        <v>473</v>
      </c>
      <c r="B125" s="73" t="s">
        <v>474</v>
      </c>
      <c r="C125" s="64" t="s">
        <v>70</v>
      </c>
      <c r="D125" s="64" t="s">
        <v>317</v>
      </c>
      <c r="E125" s="69" t="s">
        <v>22</v>
      </c>
      <c r="F125" s="69" t="s">
        <v>22</v>
      </c>
      <c r="G125" s="69" t="s">
        <v>22</v>
      </c>
      <c r="H125" s="69" t="s">
        <v>22</v>
      </c>
      <c r="I125" s="69" t="s">
        <v>22</v>
      </c>
    </row>
    <row r="126" spans="1:9" s="56" customFormat="1" ht="31.5" hidden="1">
      <c r="A126" s="76" t="s">
        <v>475</v>
      </c>
      <c r="B126" s="73" t="s">
        <v>476</v>
      </c>
      <c r="C126" s="64" t="s">
        <v>70</v>
      </c>
      <c r="D126" s="64" t="s">
        <v>317</v>
      </c>
      <c r="E126" s="69" t="s">
        <v>22</v>
      </c>
      <c r="F126" s="69" t="s">
        <v>22</v>
      </c>
      <c r="G126" s="69" t="s">
        <v>22</v>
      </c>
      <c r="H126" s="69" t="s">
        <v>22</v>
      </c>
      <c r="I126" s="69" t="s">
        <v>22</v>
      </c>
    </row>
    <row r="127" spans="1:9" s="56" customFormat="1" ht="47.25">
      <c r="A127" s="76" t="s">
        <v>477</v>
      </c>
      <c r="B127" s="73" t="s">
        <v>478</v>
      </c>
      <c r="C127" s="64" t="s">
        <v>70</v>
      </c>
      <c r="D127" s="64" t="s">
        <v>317</v>
      </c>
      <c r="E127" s="64" t="s">
        <v>363</v>
      </c>
      <c r="F127" s="74">
        <v>2</v>
      </c>
      <c r="G127" s="74">
        <v>2</v>
      </c>
      <c r="H127" s="74">
        <v>2</v>
      </c>
      <c r="I127" s="55">
        <f>SUM(F127:H127)</f>
        <v>6</v>
      </c>
    </row>
    <row r="128" spans="1:9" s="56" customFormat="1" ht="47.25">
      <c r="A128" s="76" t="s">
        <v>479</v>
      </c>
      <c r="B128" s="73" t="s">
        <v>478</v>
      </c>
      <c r="C128" s="64" t="s">
        <v>480</v>
      </c>
      <c r="D128" s="64" t="s">
        <v>317</v>
      </c>
      <c r="E128" s="64" t="s">
        <v>363</v>
      </c>
      <c r="F128" s="74">
        <v>88</v>
      </c>
      <c r="G128" s="74">
        <v>184</v>
      </c>
      <c r="H128" s="74">
        <v>195</v>
      </c>
      <c r="I128" s="55">
        <f>SUM(F128:H128)</f>
        <v>467</v>
      </c>
    </row>
    <row r="129" spans="1:9" s="56" customFormat="1" ht="47.25" hidden="1">
      <c r="A129" s="76" t="s">
        <v>481</v>
      </c>
      <c r="B129" s="73" t="s">
        <v>482</v>
      </c>
      <c r="C129" s="64" t="s">
        <v>70</v>
      </c>
      <c r="D129" s="64" t="s">
        <v>317</v>
      </c>
      <c r="E129" s="69" t="s">
        <v>22</v>
      </c>
      <c r="F129" s="69" t="s">
        <v>22</v>
      </c>
      <c r="G129" s="69" t="s">
        <v>22</v>
      </c>
      <c r="H129" s="69" t="s">
        <v>22</v>
      </c>
      <c r="I129" s="69" t="s">
        <v>22</v>
      </c>
    </row>
    <row r="130" spans="1:9" s="56" customFormat="1" ht="31.5" hidden="1">
      <c r="A130" s="76" t="s">
        <v>483</v>
      </c>
      <c r="B130" s="73" t="s">
        <v>484</v>
      </c>
      <c r="C130" s="64" t="s">
        <v>70</v>
      </c>
      <c r="D130" s="64" t="s">
        <v>317</v>
      </c>
      <c r="E130" s="69" t="s">
        <v>22</v>
      </c>
      <c r="F130" s="69" t="s">
        <v>22</v>
      </c>
      <c r="G130" s="69" t="s">
        <v>22</v>
      </c>
      <c r="H130" s="69" t="s">
        <v>22</v>
      </c>
      <c r="I130" s="69" t="s">
        <v>22</v>
      </c>
    </row>
    <row r="131" spans="1:9" s="56" customFormat="1" ht="47.25" hidden="1">
      <c r="A131" s="76" t="s">
        <v>485</v>
      </c>
      <c r="B131" s="73" t="s">
        <v>486</v>
      </c>
      <c r="C131" s="64" t="s">
        <v>70</v>
      </c>
      <c r="D131" s="64" t="s">
        <v>317</v>
      </c>
      <c r="E131" s="69" t="s">
        <v>22</v>
      </c>
      <c r="F131" s="69" t="s">
        <v>22</v>
      </c>
      <c r="G131" s="69" t="s">
        <v>22</v>
      </c>
      <c r="H131" s="69" t="s">
        <v>22</v>
      </c>
      <c r="I131" s="69" t="s">
        <v>22</v>
      </c>
    </row>
    <row r="132" spans="1:9" s="56" customFormat="1" ht="31.5" hidden="1">
      <c r="A132" s="76" t="s">
        <v>487</v>
      </c>
      <c r="B132" s="73" t="s">
        <v>488</v>
      </c>
      <c r="C132" s="64" t="s">
        <v>70</v>
      </c>
      <c r="D132" s="64" t="s">
        <v>317</v>
      </c>
      <c r="E132" s="69" t="s">
        <v>22</v>
      </c>
      <c r="F132" s="69" t="s">
        <v>22</v>
      </c>
      <c r="G132" s="69" t="s">
        <v>22</v>
      </c>
      <c r="H132" s="69" t="s">
        <v>22</v>
      </c>
      <c r="I132" s="69" t="s">
        <v>22</v>
      </c>
    </row>
    <row r="133" spans="1:9" s="56" customFormat="1" ht="31.5" hidden="1">
      <c r="A133" s="76" t="s">
        <v>489</v>
      </c>
      <c r="B133" s="73" t="s">
        <v>490</v>
      </c>
      <c r="C133" s="64" t="s">
        <v>70</v>
      </c>
      <c r="D133" s="64" t="s">
        <v>317</v>
      </c>
      <c r="E133" s="69" t="s">
        <v>22</v>
      </c>
      <c r="F133" s="69" t="s">
        <v>22</v>
      </c>
      <c r="G133" s="69" t="s">
        <v>22</v>
      </c>
      <c r="H133" s="69" t="s">
        <v>22</v>
      </c>
      <c r="I133" s="69" t="s">
        <v>22</v>
      </c>
    </row>
    <row r="134" spans="1:9" s="56" customFormat="1" ht="31.5" hidden="1">
      <c r="A134" s="76" t="s">
        <v>491</v>
      </c>
      <c r="B134" s="73" t="s">
        <v>492</v>
      </c>
      <c r="C134" s="64" t="s">
        <v>70</v>
      </c>
      <c r="D134" s="64" t="s">
        <v>317</v>
      </c>
      <c r="E134" s="69" t="s">
        <v>22</v>
      </c>
      <c r="F134" s="69" t="s">
        <v>22</v>
      </c>
      <c r="G134" s="69" t="s">
        <v>22</v>
      </c>
      <c r="H134" s="69" t="s">
        <v>22</v>
      </c>
      <c r="I134" s="69" t="s">
        <v>22</v>
      </c>
    </row>
    <row r="135" spans="1:9" s="56" customFormat="1" ht="31.5">
      <c r="A135" s="76" t="s">
        <v>493</v>
      </c>
      <c r="B135" s="73" t="s">
        <v>494</v>
      </c>
      <c r="C135" s="64" t="s">
        <v>70</v>
      </c>
      <c r="D135" s="64" t="s">
        <v>317</v>
      </c>
      <c r="E135" s="64" t="s">
        <v>363</v>
      </c>
      <c r="F135" s="74">
        <v>10.199999999999999</v>
      </c>
      <c r="G135" s="74">
        <v>10.199999999999999</v>
      </c>
      <c r="H135" s="74">
        <v>10.199999999999999</v>
      </c>
      <c r="I135" s="55">
        <f>SUM(F135:H135)</f>
        <v>30.599999999999998</v>
      </c>
    </row>
    <row r="136" spans="1:9" s="56" customFormat="1">
      <c r="A136" s="76" t="s">
        <v>495</v>
      </c>
      <c r="B136" s="77" t="s">
        <v>496</v>
      </c>
      <c r="C136" s="64" t="s">
        <v>70</v>
      </c>
      <c r="D136" s="64" t="s">
        <v>317</v>
      </c>
      <c r="E136" s="64" t="s">
        <v>363</v>
      </c>
      <c r="F136" s="74">
        <v>2</v>
      </c>
      <c r="G136" s="74">
        <v>2.1</v>
      </c>
      <c r="H136" s="74">
        <v>2.1</v>
      </c>
      <c r="I136" s="55">
        <f>SUM(F136:H136)</f>
        <v>6.1999999999999993</v>
      </c>
    </row>
    <row r="137" spans="1:9" s="56" customFormat="1" hidden="1">
      <c r="A137" s="57" t="s">
        <v>497</v>
      </c>
      <c r="B137" s="59" t="s">
        <v>498</v>
      </c>
      <c r="C137" s="67"/>
      <c r="D137" s="67"/>
      <c r="E137" s="67"/>
      <c r="F137" s="68"/>
      <c r="G137" s="68"/>
      <c r="H137" s="68"/>
      <c r="I137" s="68"/>
    </row>
    <row r="138" spans="1:9" s="56" customFormat="1" ht="47.25" hidden="1">
      <c r="A138" s="65" t="s">
        <v>499</v>
      </c>
      <c r="B138" s="48" t="s">
        <v>273</v>
      </c>
      <c r="C138" s="49" t="s">
        <v>274</v>
      </c>
      <c r="D138" s="64" t="s">
        <v>317</v>
      </c>
      <c r="E138" s="64" t="s">
        <v>22</v>
      </c>
      <c r="F138" s="55" t="s">
        <v>22</v>
      </c>
      <c r="G138" s="55" t="s">
        <v>22</v>
      </c>
      <c r="H138" s="55" t="s">
        <v>22</v>
      </c>
      <c r="I138" s="55" t="s">
        <v>22</v>
      </c>
    </row>
    <row r="139" spans="1:9" s="56" customFormat="1" ht="47.25" hidden="1">
      <c r="A139" s="65" t="s">
        <v>500</v>
      </c>
      <c r="B139" s="48" t="s">
        <v>275</v>
      </c>
      <c r="C139" s="49" t="s">
        <v>276</v>
      </c>
      <c r="D139" s="64" t="s">
        <v>317</v>
      </c>
      <c r="E139" s="64" t="s">
        <v>22</v>
      </c>
      <c r="F139" s="55" t="s">
        <v>22</v>
      </c>
      <c r="G139" s="55" t="s">
        <v>22</v>
      </c>
      <c r="H139" s="55" t="s">
        <v>22</v>
      </c>
      <c r="I139" s="55" t="s">
        <v>22</v>
      </c>
    </row>
    <row r="140" spans="1:9" ht="12" customHeight="1"/>
    <row r="141" spans="1:9">
      <c r="B141" s="2" t="s">
        <v>501</v>
      </c>
    </row>
    <row r="142" spans="1:9" ht="19.5" customHeight="1">
      <c r="B142" s="80" t="s">
        <v>502</v>
      </c>
    </row>
    <row r="143" spans="1:9">
      <c r="B143" s="80" t="s">
        <v>503</v>
      </c>
    </row>
    <row r="144" spans="1:9">
      <c r="B144" s="80" t="s">
        <v>504</v>
      </c>
    </row>
    <row r="145" spans="2:2">
      <c r="B145" s="80" t="s">
        <v>505</v>
      </c>
    </row>
    <row r="146" spans="2:2">
      <c r="B146" s="80" t="s">
        <v>506</v>
      </c>
    </row>
    <row r="147" spans="2:2" ht="18" customHeight="1">
      <c r="B147" s="80" t="s">
        <v>507</v>
      </c>
    </row>
    <row r="148" spans="2:2">
      <c r="B148" s="80"/>
    </row>
    <row r="149" spans="2:2">
      <c r="B149" s="81" t="s">
        <v>508</v>
      </c>
    </row>
  </sheetData>
  <autoFilter ref="A10:I139">
    <filterColumn colId="4">
      <filters>
        <filter val="Районный бюджет"/>
      </filters>
    </filterColumn>
  </autoFilter>
  <mergeCells count="6">
    <mergeCell ref="F3:I4"/>
    <mergeCell ref="A3:A5"/>
    <mergeCell ref="B3:B5"/>
    <mergeCell ref="C3:C5"/>
    <mergeCell ref="D3:D5"/>
    <mergeCell ref="E3:E5"/>
  </mergeCells>
  <pageMargins left="0.70866141732283472" right="0.70866141732283472" top="0.94488188976377963" bottom="0.94488188976377963" header="0.31496062992125984" footer="0.31496062992125984"/>
  <pageSetup paperSize="9" scale="76" fitToHeight="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5"/>
  <sheetViews>
    <sheetView topLeftCell="A13" workbookViewId="0">
      <selection activeCell="B22" sqref="B22"/>
    </sheetView>
  </sheetViews>
  <sheetFormatPr defaultRowHeight="12.75"/>
  <cols>
    <col min="1" max="1" width="3.109375" style="99" customWidth="1"/>
    <col min="2" max="2" width="35" style="99" customWidth="1"/>
    <col min="3" max="3" width="17.21875" style="99" customWidth="1"/>
    <col min="4" max="4" width="9.77734375" style="99" customWidth="1"/>
    <col min="5" max="5" width="10.109375" style="99" customWidth="1"/>
    <col min="6" max="16384" width="8.88671875" style="99"/>
  </cols>
  <sheetData>
    <row r="1" spans="1:5">
      <c r="A1" s="200" t="s">
        <v>137</v>
      </c>
      <c r="B1" s="200"/>
      <c r="C1" s="200"/>
      <c r="D1" s="200"/>
      <c r="E1" s="200"/>
    </row>
    <row r="4" spans="1:5" ht="24" customHeight="1">
      <c r="A4" s="201" t="s">
        <v>0</v>
      </c>
      <c r="B4" s="201" t="s">
        <v>135</v>
      </c>
      <c r="C4" s="201" t="s">
        <v>1039</v>
      </c>
      <c r="D4" s="201" t="s">
        <v>1040</v>
      </c>
      <c r="E4" s="201"/>
    </row>
    <row r="5" spans="1:5">
      <c r="A5" s="201"/>
      <c r="B5" s="201"/>
      <c r="C5" s="201"/>
      <c r="D5" s="202" t="s">
        <v>140</v>
      </c>
      <c r="E5" s="202" t="s">
        <v>141</v>
      </c>
    </row>
    <row r="6" spans="1:5">
      <c r="A6" s="201"/>
      <c r="B6" s="201"/>
      <c r="C6" s="201"/>
      <c r="D6" s="203"/>
      <c r="E6" s="203"/>
    </row>
    <row r="7" spans="1:5">
      <c r="A7" s="201"/>
      <c r="B7" s="201"/>
      <c r="C7" s="201"/>
      <c r="D7" s="204"/>
      <c r="E7" s="204"/>
    </row>
    <row r="8" spans="1:5" ht="51">
      <c r="A8" s="100">
        <v>1</v>
      </c>
      <c r="B8" s="101" t="s">
        <v>285</v>
      </c>
      <c r="C8" s="101" t="s">
        <v>1041</v>
      </c>
      <c r="D8" s="102">
        <f>50513-D14-D9-D20</f>
        <v>34706</v>
      </c>
      <c r="E8" s="102">
        <f>50513-E14-E9-E20</f>
        <v>34706</v>
      </c>
    </row>
    <row r="9" spans="1:5" ht="51">
      <c r="A9" s="100">
        <v>2</v>
      </c>
      <c r="B9" s="101" t="s">
        <v>150</v>
      </c>
      <c r="C9" s="101" t="s">
        <v>1044</v>
      </c>
      <c r="D9" s="102">
        <v>4388</v>
      </c>
      <c r="E9" s="102">
        <v>4388</v>
      </c>
    </row>
    <row r="10" spans="1:5" ht="51">
      <c r="A10" s="100">
        <v>3</v>
      </c>
      <c r="B10" s="101" t="s">
        <v>143</v>
      </c>
      <c r="C10" s="101" t="s">
        <v>1042</v>
      </c>
      <c r="D10" s="102">
        <v>386</v>
      </c>
      <c r="E10" s="102">
        <v>386</v>
      </c>
    </row>
    <row r="11" spans="1:5" ht="51">
      <c r="A11" s="100">
        <v>4</v>
      </c>
      <c r="B11" s="101" t="s">
        <v>145</v>
      </c>
      <c r="C11" s="101" t="s">
        <v>1043</v>
      </c>
      <c r="D11" s="102">
        <v>115794</v>
      </c>
      <c r="E11" s="102">
        <v>98639</v>
      </c>
    </row>
    <row r="12" spans="1:5" ht="51">
      <c r="A12" s="100">
        <v>5</v>
      </c>
      <c r="B12" s="101" t="s">
        <v>148</v>
      </c>
      <c r="C12" s="101" t="s">
        <v>1048</v>
      </c>
      <c r="D12" s="102">
        <v>379515</v>
      </c>
      <c r="E12" s="102">
        <v>319179</v>
      </c>
    </row>
    <row r="13" spans="1:5" ht="38.25">
      <c r="A13" s="100">
        <v>6</v>
      </c>
      <c r="B13" s="101" t="s">
        <v>183</v>
      </c>
      <c r="C13" s="101" t="s">
        <v>1052</v>
      </c>
      <c r="D13" s="102">
        <v>818</v>
      </c>
      <c r="E13" s="102">
        <v>818</v>
      </c>
    </row>
    <row r="14" spans="1:5" ht="38.25">
      <c r="A14" s="100">
        <v>7</v>
      </c>
      <c r="B14" s="101" t="s">
        <v>151</v>
      </c>
      <c r="C14" s="101" t="s">
        <v>1045</v>
      </c>
      <c r="D14" s="102">
        <v>6513</v>
      </c>
      <c r="E14" s="102">
        <v>6513</v>
      </c>
    </row>
    <row r="15" spans="1:5" ht="38.25">
      <c r="A15" s="100">
        <v>8</v>
      </c>
      <c r="B15" s="101" t="s">
        <v>1034</v>
      </c>
      <c r="C15" s="101" t="s">
        <v>1054</v>
      </c>
      <c r="D15" s="102">
        <v>64400</v>
      </c>
      <c r="E15" s="102">
        <v>64400</v>
      </c>
    </row>
    <row r="16" spans="1:5" ht="51">
      <c r="A16" s="100">
        <v>9</v>
      </c>
      <c r="B16" s="101" t="s">
        <v>1056</v>
      </c>
      <c r="C16" s="101" t="s">
        <v>1055</v>
      </c>
      <c r="D16" s="102">
        <v>20295</v>
      </c>
      <c r="E16" s="102">
        <v>20295</v>
      </c>
    </row>
    <row r="17" spans="1:5" ht="51">
      <c r="A17" s="100">
        <v>10</v>
      </c>
      <c r="B17" s="101" t="s">
        <v>144</v>
      </c>
      <c r="C17" s="101" t="s">
        <v>1046</v>
      </c>
      <c r="D17" s="102">
        <v>1224</v>
      </c>
      <c r="E17" s="102">
        <v>200</v>
      </c>
    </row>
    <row r="18" spans="1:5" ht="51">
      <c r="A18" s="100">
        <v>11</v>
      </c>
      <c r="B18" s="101" t="s">
        <v>153</v>
      </c>
      <c r="C18" s="101" t="s">
        <v>1047</v>
      </c>
      <c r="D18" s="102">
        <v>36700</v>
      </c>
      <c r="E18" s="102">
        <v>34080</v>
      </c>
    </row>
    <row r="19" spans="1:5" ht="63.75">
      <c r="A19" s="100">
        <v>12</v>
      </c>
      <c r="B19" s="101" t="s">
        <v>154</v>
      </c>
      <c r="C19" s="101" t="s">
        <v>1050</v>
      </c>
      <c r="D19" s="102">
        <v>300</v>
      </c>
      <c r="E19" s="102">
        <v>300</v>
      </c>
    </row>
    <row r="20" spans="1:5" ht="51">
      <c r="A20" s="100">
        <v>13</v>
      </c>
      <c r="B20" s="101" t="s">
        <v>1035</v>
      </c>
      <c r="C20" s="101" t="s">
        <v>1049</v>
      </c>
      <c r="D20" s="102">
        <v>4906</v>
      </c>
      <c r="E20" s="102">
        <v>4906</v>
      </c>
    </row>
    <row r="21" spans="1:5" ht="51">
      <c r="A21" s="100">
        <v>14</v>
      </c>
      <c r="B21" s="101" t="s">
        <v>179</v>
      </c>
      <c r="C21" s="101" t="s">
        <v>1051</v>
      </c>
      <c r="D21" s="102">
        <v>250</v>
      </c>
      <c r="E21" s="102">
        <v>250</v>
      </c>
    </row>
    <row r="22" spans="1:5" ht="51">
      <c r="A22" s="100">
        <v>15</v>
      </c>
      <c r="B22" s="101" t="s">
        <v>277</v>
      </c>
      <c r="C22" s="101" t="s">
        <v>1053</v>
      </c>
      <c r="D22" s="102">
        <v>424</v>
      </c>
      <c r="E22" s="102">
        <v>424</v>
      </c>
    </row>
    <row r="23" spans="1:5">
      <c r="A23" s="100"/>
      <c r="B23" s="101" t="s">
        <v>1</v>
      </c>
      <c r="C23" s="101"/>
      <c r="D23" s="102">
        <f>SUM(D8:D22)</f>
        <v>670619</v>
      </c>
      <c r="E23" s="102">
        <f>SUM(E8:E22)</f>
        <v>589484</v>
      </c>
    </row>
    <row r="24" spans="1:5">
      <c r="A24" s="103"/>
      <c r="B24" s="103" t="s">
        <v>1036</v>
      </c>
      <c r="C24" s="103"/>
      <c r="D24" s="103"/>
      <c r="E24" s="102">
        <f>681468</f>
        <v>681468</v>
      </c>
    </row>
    <row r="25" spans="1:5">
      <c r="A25" s="103"/>
      <c r="B25" s="103" t="s">
        <v>1037</v>
      </c>
      <c r="C25" s="103"/>
      <c r="D25" s="103"/>
      <c r="E25" s="104">
        <f>ROUND(E23/E24,2)</f>
        <v>0.87</v>
      </c>
    </row>
  </sheetData>
  <mergeCells count="7">
    <mergeCell ref="A1:E1"/>
    <mergeCell ref="A4:A7"/>
    <mergeCell ref="B4:B7"/>
    <mergeCell ref="D4:E4"/>
    <mergeCell ref="D5:D7"/>
    <mergeCell ref="E5:E7"/>
    <mergeCell ref="C4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ацк</vt:lpstr>
      <vt:lpstr>свод</vt:lpstr>
      <vt:lpstr>03</vt:lpstr>
      <vt:lpstr>04</vt:lpstr>
      <vt:lpstr>05</vt:lpstr>
      <vt:lpstr>11</vt:lpstr>
      <vt:lpstr>12</vt:lpstr>
      <vt:lpstr>18</vt:lpstr>
      <vt:lpstr>инф мфрт</vt:lpstr>
      <vt:lpstr>14</vt:lpstr>
      <vt:lpstr>Лист6</vt:lpstr>
      <vt:lpstr>17</vt:lpstr>
      <vt:lpstr>'11'!Заголовки_для_печати</vt:lpstr>
      <vt:lpstr>'12'!Заголовки_для_печати</vt:lpstr>
      <vt:lpstr>'17'!Заголовки_для_печати</vt:lpstr>
      <vt:lpstr>'18'!Заголовки_для_печати</vt:lpstr>
      <vt:lpstr>свод!Заголовки_для_печати</vt:lpstr>
      <vt:lpstr>'17'!Область_печати</vt:lpstr>
    </vt:vector>
  </TitlesOfParts>
  <Company>FBP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Ильшат К. Саматов</dc:creator>
  <cp:lastModifiedBy>Gulshat.N</cp:lastModifiedBy>
  <cp:lastPrinted>2014-11-14T08:59:43Z</cp:lastPrinted>
  <dcterms:created xsi:type="dcterms:W3CDTF">2011-04-27T04:23:20Z</dcterms:created>
  <dcterms:modified xsi:type="dcterms:W3CDTF">2014-11-14T09:00:58Z</dcterms:modified>
</cp:coreProperties>
</file>