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Показатели" sheetId="1" r:id="rId1"/>
  </sheets>
  <definedNames>
    <definedName name="_xlnm.Print_Titles" localSheetId="0">Показатели!$9:$10</definedName>
    <definedName name="_xlnm.Print_Area" localSheetId="0">Показатели!$A$2:$I$90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9" i="1" l="1"/>
  <c r="I80" i="1" s="1"/>
  <c r="H79" i="1"/>
  <c r="H80" i="1" s="1"/>
  <c r="G79" i="1"/>
  <c r="G80" i="1" s="1"/>
  <c r="F79" i="1"/>
  <c r="F80" i="1" s="1"/>
  <c r="E79" i="1"/>
  <c r="E80" i="1" s="1"/>
  <c r="I77" i="1"/>
  <c r="H77" i="1"/>
  <c r="G77" i="1"/>
  <c r="F77" i="1"/>
  <c r="E77" i="1"/>
  <c r="I75" i="1"/>
  <c r="H75" i="1"/>
  <c r="G75" i="1"/>
  <c r="F75" i="1"/>
  <c r="E75" i="1"/>
  <c r="I73" i="1"/>
  <c r="H73" i="1"/>
  <c r="F73" i="1"/>
  <c r="E73" i="1"/>
  <c r="I71" i="1"/>
  <c r="H71" i="1"/>
  <c r="G71" i="1"/>
  <c r="F71" i="1"/>
  <c r="E71" i="1"/>
  <c r="I69" i="1"/>
  <c r="H69" i="1"/>
  <c r="G69" i="1"/>
  <c r="F69" i="1"/>
  <c r="E69" i="1"/>
  <c r="I66" i="1"/>
  <c r="I76" i="1" s="1"/>
  <c r="H66" i="1"/>
  <c r="H76" i="1" s="1"/>
  <c r="G66" i="1"/>
  <c r="G76" i="1" s="1"/>
  <c r="F66" i="1"/>
  <c r="F76" i="1" s="1"/>
  <c r="E66" i="1"/>
  <c r="E76" i="1" s="1"/>
  <c r="I64" i="1"/>
  <c r="H64" i="1"/>
  <c r="G64" i="1"/>
  <c r="F64" i="1"/>
  <c r="E64" i="1"/>
  <c r="I62" i="1"/>
  <c r="H62" i="1"/>
  <c r="G62" i="1"/>
  <c r="E61" i="1"/>
  <c r="E62" i="1" s="1"/>
  <c r="I60" i="1"/>
  <c r="H60" i="1"/>
  <c r="G60" i="1"/>
  <c r="F60" i="1"/>
  <c r="E60" i="1"/>
  <c r="E58" i="1"/>
  <c r="I57" i="1"/>
  <c r="I54" i="1" s="1"/>
  <c r="H57" i="1"/>
  <c r="G57" i="1"/>
  <c r="G54" i="1" s="1"/>
  <c r="F57" i="1"/>
  <c r="F54" i="1" s="1"/>
  <c r="F55" i="1" s="1"/>
  <c r="E55" i="1"/>
  <c r="I53" i="1"/>
  <c r="H53" i="1"/>
  <c r="G53" i="1"/>
  <c r="F53" i="1"/>
  <c r="E53" i="1"/>
  <c r="I51" i="1"/>
  <c r="H51" i="1"/>
  <c r="G51" i="1"/>
  <c r="F51" i="1"/>
  <c r="E51" i="1"/>
  <c r="I49" i="1"/>
  <c r="H49" i="1"/>
  <c r="G49" i="1"/>
  <c r="F49" i="1"/>
  <c r="E49" i="1"/>
  <c r="I46" i="1"/>
  <c r="H46" i="1"/>
  <c r="G46" i="1"/>
  <c r="F46" i="1"/>
  <c r="E46" i="1"/>
  <c r="I44" i="1"/>
  <c r="H44" i="1"/>
  <c r="G44" i="1"/>
  <c r="F44" i="1"/>
  <c r="E44" i="1"/>
  <c r="I40" i="1"/>
  <c r="H40" i="1"/>
  <c r="G40" i="1"/>
  <c r="F40" i="1"/>
  <c r="E40" i="1"/>
  <c r="I37" i="1"/>
  <c r="H37" i="1"/>
  <c r="G37" i="1"/>
  <c r="F37" i="1"/>
  <c r="E37" i="1"/>
  <c r="I35" i="1"/>
  <c r="H35" i="1"/>
  <c r="G35" i="1"/>
  <c r="F35" i="1"/>
  <c r="E35" i="1"/>
  <c r="I32" i="1"/>
  <c r="H32" i="1"/>
  <c r="G32" i="1"/>
  <c r="F32" i="1"/>
  <c r="E32" i="1"/>
  <c r="I27" i="1"/>
  <c r="H27" i="1"/>
  <c r="G27" i="1"/>
  <c r="F27" i="1"/>
  <c r="E27" i="1"/>
  <c r="I24" i="1"/>
  <c r="H24" i="1"/>
  <c r="G24" i="1"/>
  <c r="F24" i="1"/>
  <c r="E24" i="1"/>
  <c r="I22" i="1"/>
  <c r="H22" i="1"/>
  <c r="G22" i="1"/>
  <c r="F22" i="1"/>
  <c r="E22" i="1"/>
  <c r="I12" i="1"/>
  <c r="H12" i="1"/>
  <c r="G12" i="1"/>
  <c r="F12" i="1"/>
  <c r="E12" i="1"/>
  <c r="H58" i="1" l="1"/>
  <c r="G55" i="1"/>
  <c r="I58" i="1"/>
  <c r="F62" i="1"/>
  <c r="H54" i="1"/>
  <c r="H55" i="1" s="1"/>
  <c r="F58" i="1"/>
  <c r="G58" i="1"/>
  <c r="I55" i="1" l="1"/>
</calcChain>
</file>

<file path=xl/sharedStrings.xml><?xml version="1.0" encoding="utf-8"?>
<sst xmlns="http://schemas.openxmlformats.org/spreadsheetml/2006/main" count="233" uniqueCount="139">
  <si>
    <t>Нижнекамский район 10,0% (387,9 млрд руб.)</t>
  </si>
  <si>
    <t>№ п/п</t>
  </si>
  <si>
    <t>Наименование показателя</t>
  </si>
  <si>
    <t>Единица измерения</t>
  </si>
  <si>
    <t>Отчет</t>
  </si>
  <si>
    <t>Оценка</t>
  </si>
  <si>
    <t>Прогноз</t>
  </si>
  <si>
    <t>1.1</t>
  </si>
  <si>
    <t>Численность населения (среднегодовая)</t>
  </si>
  <si>
    <t>тыс. человек</t>
  </si>
  <si>
    <t>1.1.1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</si>
  <si>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</si>
  <si>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</si>
  <si>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</si>
  <si>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</si>
  <si>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</si>
  <si>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</si>
  <si>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</si>
  <si>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</si>
  <si>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</si>
  <si>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1.3.</t>
  </si>
  <si>
    <t>Доля малого и среднего бизнеса в валовом территориальном продукте</t>
  </si>
  <si>
    <t>1.4.</t>
  </si>
  <si>
    <t>Доля инновационных производств в общем объеме промышленного производства</t>
  </si>
  <si>
    <t>1.5.</t>
  </si>
  <si>
    <t>Объем отгруженных товаров собственного производства, выполненных работ и услуг собственными силами</t>
  </si>
  <si>
    <t>тыс. руб.</t>
  </si>
  <si>
    <t>1.5.1</t>
  </si>
  <si>
    <t>Индекс промышленного производства, к предыдущему году</t>
  </si>
  <si>
    <t>1.5.2</t>
  </si>
  <si>
    <t>индекс-дефлятор к предыдущему году</t>
  </si>
  <si>
    <t>1.6</t>
  </si>
  <si>
    <t>Оборот малых и средних предприятий, включая микропредприятия</t>
  </si>
  <si>
    <t>1.6.1</t>
  </si>
  <si>
    <t>1.7</t>
  </si>
  <si>
    <t>Продукция сельского хозяйства в хозяйствах всех категорий</t>
  </si>
  <si>
    <t>1.7.1</t>
  </si>
  <si>
    <t>1.7.2</t>
  </si>
  <si>
    <t>индекс-дефлятор, к предыдущему году</t>
  </si>
  <si>
    <t>1.8</t>
  </si>
  <si>
    <t>Объем инвестиций в основной капитал за счет всех источников финансирования</t>
  </si>
  <si>
    <t>1.8.1</t>
  </si>
  <si>
    <t>в сопоставимых ценах, к прерыдущему году</t>
  </si>
  <si>
    <t>1.8.2</t>
  </si>
  <si>
    <r>
      <rPr>
        <sz val="9"/>
        <color rgb="FF000080"/>
        <rFont val="Tahoma"/>
        <family val="2"/>
        <charset val="204"/>
      </rPr>
      <t>В соответствии со сценарными условиями функционирования экономики РФ на 2026-2028гг., доведенными Минэкономразвития России, для расчетов прогнозных объемов инвестиций в основной капитал в 2025 году предлагается использовать индекс-дефлятор, установленный на уровне 107,8% в целом по стране.</t>
    </r>
    <r>
      <rPr>
        <sz val="9"/>
        <color rgb="FF000080"/>
        <rFont val="Tahoma"/>
        <family val="2"/>
        <charset val="1"/>
      </rPr>
      <t xml:space="preserve"> Индекс-дефлятор по Республике Татарстан на 2024 год- 107,87%. </t>
    </r>
    <r>
      <rPr>
        <sz val="9"/>
        <color rgb="FF000080"/>
        <rFont val="Tahoma"/>
        <family val="2"/>
        <charset val="204"/>
      </rPr>
      <t>Индексы-дефляторы для расчетов на 2025-2028 гг. следует использовать из сценарных условий (на 2025 г. - 107,8%, на 2026 год - 105,3%, на 2027 год - 104,4%, на 2028 год - 104,3%)</t>
    </r>
  </si>
  <si>
    <t>Наименование предприятий</t>
  </si>
  <si>
    <t>1.9</t>
  </si>
  <si>
    <t>Объем работ, выполненных по виду деятельности "Строительство"</t>
  </si>
  <si>
    <t>1.9.1</t>
  </si>
  <si>
    <t>1.9.2</t>
  </si>
  <si>
    <t>1.10</t>
  </si>
  <si>
    <t>Ввод в эксплуатацию жилых домов за счет всех источников финансирования</t>
  </si>
  <si>
    <t>тыс. кв. м.</t>
  </si>
  <si>
    <t>1.10.1</t>
  </si>
  <si>
    <t>1.11</t>
  </si>
  <si>
    <t>Оборот розничной торговли</t>
  </si>
  <si>
    <t>1.11.1</t>
  </si>
  <si>
    <t>1.11.2</t>
  </si>
  <si>
    <t>Индекс-дефлятор, к предыдущему году</t>
  </si>
  <si>
    <t>1.12</t>
  </si>
  <si>
    <t>Объем платных услуг населению</t>
  </si>
  <si>
    <t>1.12.1</t>
  </si>
  <si>
    <t>1.12.2</t>
  </si>
  <si>
    <t>1.13</t>
  </si>
  <si>
    <t>Индекс потребительских цен за период с начала года, к предыдущему году</t>
  </si>
  <si>
    <t>1.14</t>
  </si>
  <si>
    <t>Численность занятых в экономике (среднегодовая)</t>
  </si>
  <si>
    <t>тыс. чел.</t>
  </si>
  <si>
    <t>1.14.1</t>
  </si>
  <si>
    <t>1.15</t>
  </si>
  <si>
    <t>Фонд заработной платы - всего</t>
  </si>
  <si>
    <t>1.15.1</t>
  </si>
  <si>
    <t>из него</t>
  </si>
  <si>
    <t>1.15.2</t>
  </si>
  <si>
    <t>по крупным и средним предприятиям (включая бюджетников)</t>
  </si>
  <si>
    <t>1.15.3</t>
  </si>
  <si>
    <t>1.15.4</t>
  </si>
  <si>
    <t>по бюджетным организациям</t>
  </si>
  <si>
    <t>1.15.5</t>
  </si>
  <si>
    <t>1.15.6</t>
  </si>
  <si>
    <t>по крупным и средним предприятиям за исключением работников бюджетных организаций</t>
  </si>
  <si>
    <t>тыс.руб.</t>
  </si>
  <si>
    <t>1.15.7</t>
  </si>
  <si>
    <t>1.16</t>
  </si>
  <si>
    <t>Среднесписочная численность работников предприятий и организаций</t>
  </si>
  <si>
    <t>человек</t>
  </si>
  <si>
    <t>1.16.1</t>
  </si>
  <si>
    <t>из нее:</t>
  </si>
  <si>
    <t>1.16.2</t>
  </si>
  <si>
    <t>работников крупных и средних предприятий (включая бюджетников)</t>
  </si>
  <si>
    <t>1.16.3</t>
  </si>
  <si>
    <t>1.16.4</t>
  </si>
  <si>
    <t>работников бюджетных организаций</t>
  </si>
  <si>
    <t>1.16.5</t>
  </si>
  <si>
    <t>1.16.6</t>
  </si>
  <si>
    <t>работников крупных и средних предприятий за исключением работников бюджетных организаций</t>
  </si>
  <si>
    <t>1.16.7</t>
  </si>
  <si>
    <t>1.16.8</t>
  </si>
  <si>
    <t>работников малых предприятий (включая микропредприятия)</t>
  </si>
  <si>
    <t>1.16.9</t>
  </si>
  <si>
    <t>1.17</t>
  </si>
  <si>
    <t>Среднемесячная номинальная начисленная заработная плата</t>
  </si>
  <si>
    <t>рублей</t>
  </si>
  <si>
    <t>1.17.1</t>
  </si>
  <si>
    <t>в том числе:</t>
  </si>
  <si>
    <t>1.17.2</t>
  </si>
  <si>
    <t>1.17.3</t>
  </si>
  <si>
    <t>1.17.4</t>
  </si>
  <si>
    <t>1.17.5</t>
  </si>
  <si>
    <t>1.17.6</t>
  </si>
  <si>
    <t>1.17.7</t>
  </si>
  <si>
    <t>1.17.8</t>
  </si>
  <si>
    <t>по малым предприятиям (включая микропредприятия)</t>
  </si>
  <si>
    <t>1.17.9</t>
  </si>
  <si>
    <t>1.18</t>
  </si>
  <si>
    <t>Реальная заработная плата, к предыдущему году</t>
  </si>
  <si>
    <t>1.19</t>
  </si>
  <si>
    <t>Денежные доходы населения</t>
  </si>
  <si>
    <t>1.20</t>
  </si>
  <si>
    <t>Денежные доходы на душу населения (в среднем за месяц)</t>
  </si>
  <si>
    <t>1.20.1</t>
  </si>
  <si>
    <t>1.21</t>
  </si>
  <si>
    <t>Реальные денежные доходы населения, к предыдущему году</t>
  </si>
  <si>
    <t>1.22</t>
  </si>
  <si>
    <t>Поступление налоговых и неналоговых платежей в местный бюджет - всего</t>
  </si>
  <si>
    <t>1.22.1</t>
  </si>
  <si>
    <t>от малых и средних предприятий</t>
  </si>
  <si>
    <t>1.23</t>
  </si>
  <si>
    <t>налог на доходы физических лиц</t>
  </si>
  <si>
    <t>1.23.1</t>
  </si>
  <si>
    <t>1.24</t>
  </si>
  <si>
    <t>Численность зарегистрированных безработных (на конец периода)</t>
  </si>
  <si>
    <t>1.25</t>
  </si>
  <si>
    <t>Уровень зарегистрированной безработицы (на конец периода)</t>
  </si>
  <si>
    <t>Приложение к постановлению</t>
  </si>
  <si>
    <t>Исполнительного комитета Кукморского муниципального района</t>
  </si>
  <si>
    <t>от ___________2025 №___</t>
  </si>
  <si>
    <t>Управляющий делами                        Л.Н. Габдулхакова</t>
  </si>
  <si>
    <t xml:space="preserve">Прогноз социально-экономического развития Кукморского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</si>
</sst>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5" formatCode="0.0;;;"/>
  </numFmts>
  <fonts count="13" x14ac:knownFonts="1">
    <font>
      <sz val="10"/>
      <name val="Arial"/>
      <charset val="1"/>
    </font>
    <font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i/>
      <sz val="12"/>
      <color rgb="FF000000"/>
      <name val="Arial"/>
      <charset val="1"/>
    </font>
    <font>
      <b/>
      <sz val="12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9"/>
      <color rgb="FF000080"/>
      <name val="Tahoma"/>
      <family val="2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889CCF"/>
        <bgColor rgb="FF969696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20">
    <xf numFmtId="0" fontId="0" fillId="0" borderId="0" xfId="0"/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justify"/>
    </xf>
    <xf numFmtId="0" fontId="3" fillId="0" borderId="1" xfId="0" applyFont="1" applyBorder="1" applyAlignment="1" applyProtection="1">
      <alignment vertical="top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4" fontId="9" fillId="0" borderId="2" xfId="0" applyNumberFormat="1" applyFont="1" applyBorder="1" applyAlignment="1" applyProtection="1">
      <alignment horizontal="right" vertical="top"/>
      <protection locked="0"/>
    </xf>
    <xf numFmtId="165" fontId="9" fillId="0" borderId="2" xfId="0" applyNumberFormat="1" applyFont="1" applyBorder="1" applyAlignment="1" applyProtection="1">
      <alignment horizontal="right" vertical="top"/>
      <protection locked="0"/>
    </xf>
    <xf numFmtId="4" fontId="9" fillId="4" borderId="2" xfId="0" applyNumberFormat="1" applyFont="1" applyFill="1" applyBorder="1" applyAlignment="1" applyProtection="1">
      <alignment horizontal="right" vertical="top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2" fontId="9" fillId="0" borderId="2" xfId="0" applyNumberFormat="1" applyFont="1" applyBorder="1" applyAlignment="1" applyProtection="1">
      <alignment horizontal="right" vertical="top"/>
      <protection locked="0"/>
    </xf>
    <xf numFmtId="4" fontId="9" fillId="0" borderId="2" xfId="0" applyNumberFormat="1" applyFont="1" applyBorder="1" applyAlignment="1" applyProtection="1">
      <alignment horizontal="right" vertical="top"/>
    </xf>
    <xf numFmtId="0" fontId="11" fillId="0" borderId="0" xfId="1" applyFont="1" applyFill="1" applyBorder="1"/>
    <xf numFmtId="0" fontId="12" fillId="0" borderId="0" xfId="0" applyFont="1" applyProtection="1"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89CCF"/>
      <rgbColor rgb="FF993366"/>
      <rgbColor rgb="FFFFFFCC"/>
      <rgbColor rgb="FFF3F3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Z90"/>
  <sheetViews>
    <sheetView tabSelected="1" view="pageBreakPreview" topLeftCell="A2" zoomScaleNormal="120" zoomScaleSheetLayoutView="100" workbookViewId="0">
      <selection activeCell="A8" sqref="A8"/>
    </sheetView>
  </sheetViews>
  <sheetFormatPr defaultColWidth="10.140625" defaultRowHeight="12.75" x14ac:dyDescent="0.2"/>
  <cols>
    <col min="1" max="1" width="8.140625" style="2" customWidth="1"/>
    <col min="2" max="2" width="48.7109375" style="2" customWidth="1"/>
    <col min="3" max="3" width="10.140625" style="2"/>
    <col min="4" max="4" width="14.5703125" style="2" customWidth="1"/>
    <col min="5" max="9" width="16.28515625" style="2" customWidth="1"/>
    <col min="16381" max="16384" width="11.5703125" style="2" customWidth="1"/>
  </cols>
  <sheetData>
    <row r="1" spans="1:9" ht="60" hidden="1" x14ac:dyDescent="0.2">
      <c r="A1" s="18"/>
      <c r="B1" s="18"/>
      <c r="C1" s="18"/>
      <c r="D1" s="18"/>
      <c r="E1" s="18"/>
      <c r="F1" s="4" t="s">
        <v>0</v>
      </c>
      <c r="G1" s="4" t="s">
        <v>0</v>
      </c>
      <c r="H1" s="3"/>
      <c r="I1" s="3"/>
    </row>
    <row r="2" spans="1:9" ht="15.75" x14ac:dyDescent="0.25">
      <c r="A2" s="1"/>
      <c r="B2" s="1"/>
      <c r="C2" s="1"/>
      <c r="D2" s="1"/>
      <c r="E2" s="1"/>
      <c r="F2" s="14" t="s">
        <v>134</v>
      </c>
      <c r="G2" s="4"/>
      <c r="H2" s="3"/>
      <c r="I2" s="3"/>
    </row>
    <row r="3" spans="1:9" ht="15.75" x14ac:dyDescent="0.25">
      <c r="A3" s="1"/>
      <c r="B3" s="1"/>
      <c r="C3" s="1"/>
      <c r="D3" s="1"/>
      <c r="E3" s="1"/>
      <c r="F3" s="14" t="s">
        <v>135</v>
      </c>
      <c r="G3" s="4"/>
      <c r="H3" s="3"/>
      <c r="I3" s="3"/>
    </row>
    <row r="4" spans="1:9" ht="15.75" x14ac:dyDescent="0.25">
      <c r="A4" s="1"/>
      <c r="B4" s="1"/>
      <c r="C4" s="1"/>
      <c r="D4" s="1"/>
      <c r="E4" s="1"/>
      <c r="F4" s="14" t="s">
        <v>136</v>
      </c>
      <c r="G4" s="4"/>
      <c r="H4" s="3"/>
      <c r="I4" s="3"/>
    </row>
    <row r="5" spans="1:9" ht="15" x14ac:dyDescent="0.2">
      <c r="A5" s="1"/>
      <c r="B5" s="1"/>
      <c r="C5" s="1"/>
      <c r="D5" s="1"/>
      <c r="E5" s="1"/>
      <c r="F5" s="4"/>
      <c r="G5" s="4"/>
      <c r="H5" s="3"/>
      <c r="I5" s="3"/>
    </row>
    <row r="6" spans="1:9" ht="15" x14ac:dyDescent="0.2">
      <c r="A6" s="1"/>
      <c r="B6" s="1"/>
      <c r="C6" s="1"/>
      <c r="D6" s="1"/>
      <c r="E6" s="1"/>
      <c r="F6" s="4"/>
      <c r="G6" s="4"/>
      <c r="H6" s="3"/>
      <c r="I6" s="3"/>
    </row>
    <row r="7" spans="1:9" ht="41.1" customHeight="1" x14ac:dyDescent="0.2">
      <c r="A7" s="17" t="s">
        <v>138</v>
      </c>
      <c r="B7" s="17"/>
      <c r="C7" s="17"/>
      <c r="D7" s="17"/>
      <c r="E7" s="17"/>
      <c r="F7" s="17"/>
      <c r="G7" s="17"/>
      <c r="H7" s="17"/>
      <c r="I7" s="17"/>
    </row>
    <row r="8" spans="1:9" ht="14.25" customHeight="1" x14ac:dyDescent="0.2">
      <c r="A8" s="5"/>
      <c r="B8" s="5"/>
      <c r="C8" s="5"/>
      <c r="D8" s="5"/>
      <c r="E8" s="5"/>
      <c r="F8" s="5"/>
      <c r="G8" s="5"/>
      <c r="H8" s="5"/>
      <c r="I8" s="5"/>
    </row>
    <row r="9" spans="1:9" ht="16.5" customHeight="1" x14ac:dyDescent="0.2">
      <c r="A9" s="19" t="s">
        <v>1</v>
      </c>
      <c r="B9" s="19" t="s">
        <v>2</v>
      </c>
      <c r="C9" s="19" t="s">
        <v>3</v>
      </c>
      <c r="D9" s="6">
        <v>2023</v>
      </c>
      <c r="E9" s="6">
        <v>2024</v>
      </c>
      <c r="F9" s="6">
        <v>2025</v>
      </c>
      <c r="G9" s="6">
        <v>2026</v>
      </c>
      <c r="H9" s="6">
        <v>2027</v>
      </c>
      <c r="I9" s="6">
        <v>2028</v>
      </c>
    </row>
    <row r="10" spans="1:9" ht="29.25" customHeight="1" x14ac:dyDescent="0.2">
      <c r="A10" s="19"/>
      <c r="B10" s="19"/>
      <c r="C10" s="19"/>
      <c r="D10" s="6" t="s">
        <v>4</v>
      </c>
      <c r="E10" s="6" t="s">
        <v>4</v>
      </c>
      <c r="F10" s="6" t="s">
        <v>5</v>
      </c>
      <c r="G10" s="6" t="s">
        <v>6</v>
      </c>
      <c r="H10" s="6" t="s">
        <v>6</v>
      </c>
      <c r="I10" s="6" t="s">
        <v>6</v>
      </c>
    </row>
    <row r="11" spans="1:9" ht="23.25" customHeight="1" x14ac:dyDescent="0.2">
      <c r="A11" s="7" t="s">
        <v>7</v>
      </c>
      <c r="B11" s="7" t="s">
        <v>8</v>
      </c>
      <c r="C11" s="7" t="s">
        <v>9</v>
      </c>
      <c r="D11" s="8">
        <v>51.25</v>
      </c>
      <c r="E11" s="8">
        <v>51.18</v>
      </c>
      <c r="F11" s="8">
        <v>51.14</v>
      </c>
      <c r="G11" s="8">
        <v>51.12</v>
      </c>
      <c r="H11" s="8">
        <v>51.1</v>
      </c>
      <c r="I11" s="8">
        <v>51.05</v>
      </c>
    </row>
    <row r="12" spans="1:9" ht="16.5" customHeight="1" x14ac:dyDescent="0.2">
      <c r="A12" s="7" t="s">
        <v>10</v>
      </c>
      <c r="B12" s="7" t="s">
        <v>11</v>
      </c>
      <c r="C12" s="7" t="s">
        <v>12</v>
      </c>
      <c r="D12" s="8">
        <v>99.64</v>
      </c>
      <c r="E12" s="8">
        <f>E11/D11*100</f>
        <v>99.863414634146338</v>
      </c>
      <c r="F12" s="8">
        <f>F11/E11*100</f>
        <v>99.921844470496296</v>
      </c>
      <c r="G12" s="8">
        <f>G11/F11*100</f>
        <v>99.960891669925687</v>
      </c>
      <c r="H12" s="8">
        <f>H11/G11*100</f>
        <v>99.960876369327082</v>
      </c>
      <c r="I12" s="8">
        <f>I11/H11*100</f>
        <v>99.902152641878658</v>
      </c>
    </row>
    <row r="13" spans="1:9" ht="16.5" customHeight="1" x14ac:dyDescent="0.2">
      <c r="A13" s="7" t="s">
        <v>13</v>
      </c>
      <c r="B13" s="7" t="s">
        <v>14</v>
      </c>
      <c r="C13" s="7" t="s">
        <v>15</v>
      </c>
      <c r="D13" s="9">
        <v>20707.400000000001</v>
      </c>
      <c r="E13" s="9">
        <v>22700</v>
      </c>
      <c r="F13" s="8">
        <v>25057.89</v>
      </c>
      <c r="G13" s="8">
        <v>27435.54</v>
      </c>
      <c r="H13" s="8">
        <v>30049.07</v>
      </c>
      <c r="I13" s="8">
        <v>32984.720000000001</v>
      </c>
    </row>
    <row r="14" spans="1:9" ht="16.5" customHeight="1" x14ac:dyDescent="0.2">
      <c r="A14" s="7" t="s">
        <v>16</v>
      </c>
      <c r="B14" s="7" t="s">
        <v>17</v>
      </c>
      <c r="C14" s="7" t="s">
        <v>12</v>
      </c>
      <c r="D14" s="8">
        <v>97.18</v>
      </c>
      <c r="E14" s="8">
        <v>100.3</v>
      </c>
      <c r="F14" s="8">
        <v>102.69</v>
      </c>
      <c r="G14" s="8">
        <v>104.21</v>
      </c>
      <c r="H14" s="8">
        <v>104.88</v>
      </c>
      <c r="I14" s="8">
        <v>105.39</v>
      </c>
    </row>
    <row r="15" spans="1:9" ht="16.5" customHeight="1" x14ac:dyDescent="0.2">
      <c r="A15" s="7" t="s">
        <v>18</v>
      </c>
      <c r="B15" s="7" t="s">
        <v>19</v>
      </c>
      <c r="C15" s="7" t="s">
        <v>12</v>
      </c>
      <c r="D15" s="8">
        <v>107</v>
      </c>
      <c r="E15" s="8">
        <v>109.3</v>
      </c>
      <c r="F15" s="8">
        <v>107.49</v>
      </c>
      <c r="G15" s="8">
        <v>105.08</v>
      </c>
      <c r="H15" s="8">
        <v>104.42</v>
      </c>
      <c r="I15" s="8">
        <v>104.15</v>
      </c>
    </row>
    <row r="16" spans="1:9" ht="38.85" customHeight="1" x14ac:dyDescent="0.2">
      <c r="A16" s="7" t="s">
        <v>20</v>
      </c>
      <c r="B16" s="7" t="s">
        <v>21</v>
      </c>
      <c r="C16" s="7" t="s">
        <v>12</v>
      </c>
      <c r="D16" s="8">
        <v>45.4</v>
      </c>
      <c r="E16" s="8">
        <v>45.5</v>
      </c>
      <c r="F16" s="8">
        <v>45.7</v>
      </c>
      <c r="G16" s="8">
        <v>45.9</v>
      </c>
      <c r="H16" s="8">
        <v>46.3</v>
      </c>
      <c r="I16" s="8">
        <v>46.5</v>
      </c>
    </row>
    <row r="17" spans="1:9" ht="27" customHeight="1" x14ac:dyDescent="0.2">
      <c r="A17" s="7" t="s">
        <v>22</v>
      </c>
      <c r="B17" s="7" t="s">
        <v>23</v>
      </c>
      <c r="C17" s="7" t="s">
        <v>12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ht="36" customHeight="1" x14ac:dyDescent="0.2">
      <c r="A18" s="7" t="s">
        <v>24</v>
      </c>
      <c r="B18" s="7" t="s">
        <v>25</v>
      </c>
      <c r="C18" s="7" t="s">
        <v>26</v>
      </c>
      <c r="D18" s="8">
        <v>7264987</v>
      </c>
      <c r="E18" s="8">
        <v>7640625</v>
      </c>
      <c r="F18" s="8">
        <v>8106703</v>
      </c>
      <c r="G18" s="8">
        <v>8621720</v>
      </c>
      <c r="H18" s="8">
        <v>9216274</v>
      </c>
      <c r="I18" s="8">
        <v>9843440</v>
      </c>
    </row>
    <row r="19" spans="1:9" ht="22.35" customHeight="1" x14ac:dyDescent="0.2">
      <c r="A19" s="7" t="s">
        <v>27</v>
      </c>
      <c r="B19" s="7" t="s">
        <v>28</v>
      </c>
      <c r="C19" s="7" t="s">
        <v>12</v>
      </c>
      <c r="D19" s="8">
        <v>112.2</v>
      </c>
      <c r="E19" s="8">
        <v>85.9</v>
      </c>
      <c r="F19" s="8">
        <v>100</v>
      </c>
      <c r="G19" s="8">
        <v>101</v>
      </c>
      <c r="H19" s="8">
        <v>102</v>
      </c>
      <c r="I19" s="8">
        <v>102.5</v>
      </c>
    </row>
    <row r="20" spans="1:9" ht="16.5" customHeight="1" x14ac:dyDescent="0.2">
      <c r="A20" s="7" t="s">
        <v>29</v>
      </c>
      <c r="B20" s="7" t="s">
        <v>30</v>
      </c>
      <c r="C20" s="7" t="s">
        <v>12</v>
      </c>
      <c r="D20" s="10">
        <v>105.3</v>
      </c>
      <c r="E20" s="10">
        <v>110.9</v>
      </c>
      <c r="F20" s="10">
        <v>106.1</v>
      </c>
      <c r="G20" s="10">
        <v>105.3</v>
      </c>
      <c r="H20" s="10">
        <v>104.8</v>
      </c>
      <c r="I20" s="10">
        <v>104.2</v>
      </c>
    </row>
    <row r="21" spans="1:9" ht="27" customHeight="1" x14ac:dyDescent="0.2">
      <c r="A21" s="7" t="s">
        <v>31</v>
      </c>
      <c r="B21" s="7" t="s">
        <v>32</v>
      </c>
      <c r="C21" s="7" t="s">
        <v>26</v>
      </c>
      <c r="D21" s="8">
        <v>15142969.9</v>
      </c>
      <c r="E21" s="8">
        <v>25267359.600000001</v>
      </c>
      <c r="F21" s="8">
        <v>26783401</v>
      </c>
      <c r="G21" s="8">
        <v>28658239</v>
      </c>
      <c r="H21" s="8">
        <v>30807606</v>
      </c>
      <c r="I21" s="8">
        <v>33179791</v>
      </c>
    </row>
    <row r="22" spans="1:9" ht="16.5" customHeight="1" x14ac:dyDescent="0.2">
      <c r="A22" s="7" t="s">
        <v>33</v>
      </c>
      <c r="B22" s="7" t="s">
        <v>11</v>
      </c>
      <c r="C22" s="7" t="s">
        <v>12</v>
      </c>
      <c r="D22" s="8">
        <v>147.51</v>
      </c>
      <c r="E22" s="8">
        <f>E21/D21*100</f>
        <v>166.85867941928618</v>
      </c>
      <c r="F22" s="8">
        <f>F21/E21*100</f>
        <v>105.99999930344917</v>
      </c>
      <c r="G22" s="8">
        <f>G21/F21*100</f>
        <v>106.99999973864409</v>
      </c>
      <c r="H22" s="8">
        <f>H21/G21*100</f>
        <v>107.4999967723069</v>
      </c>
      <c r="I22" s="8">
        <f>I21/H21*100</f>
        <v>107.69999785118</v>
      </c>
    </row>
    <row r="23" spans="1:9" ht="27" customHeight="1" x14ac:dyDescent="0.2">
      <c r="A23" s="7" t="s">
        <v>34</v>
      </c>
      <c r="B23" s="7" t="s">
        <v>35</v>
      </c>
      <c r="C23" s="7" t="s">
        <v>26</v>
      </c>
      <c r="D23" s="8">
        <v>7878970</v>
      </c>
      <c r="E23" s="8">
        <v>10514533</v>
      </c>
      <c r="F23" s="8">
        <v>11565986</v>
      </c>
      <c r="G23" s="8">
        <v>12028625</v>
      </c>
      <c r="H23" s="8">
        <v>12509770</v>
      </c>
      <c r="I23" s="8">
        <v>13010160</v>
      </c>
    </row>
    <row r="24" spans="1:9" ht="16.5" customHeight="1" x14ac:dyDescent="0.2">
      <c r="A24" s="7" t="s">
        <v>36</v>
      </c>
      <c r="B24" s="7" t="s">
        <v>17</v>
      </c>
      <c r="C24" s="7" t="s">
        <v>12</v>
      </c>
      <c r="D24" s="8">
        <v>99.28</v>
      </c>
      <c r="E24" s="8">
        <f>E23/D23/E25*10000</f>
        <v>123.22308708670388</v>
      </c>
      <c r="F24" s="8">
        <f>F23/E23/F25*10000</f>
        <v>102.2304806197084</v>
      </c>
      <c r="G24" s="8">
        <f>G23/F23/G25*10000</f>
        <v>99.142036411574395</v>
      </c>
      <c r="H24" s="8">
        <f>H23/G23/H25*10000</f>
        <v>99.52153110047847</v>
      </c>
      <c r="I24" s="8">
        <f>I23/H23/I25*10000</f>
        <v>99.808055283107805</v>
      </c>
    </row>
    <row r="25" spans="1:9" ht="16.5" customHeight="1" x14ac:dyDescent="0.2">
      <c r="A25" s="7" t="s">
        <v>37</v>
      </c>
      <c r="B25" s="7" t="s">
        <v>38</v>
      </c>
      <c r="C25" s="7" t="s">
        <v>12</v>
      </c>
      <c r="D25" s="8">
        <v>97.7</v>
      </c>
      <c r="E25" s="8">
        <v>108.3</v>
      </c>
      <c r="F25" s="8">
        <v>107.6</v>
      </c>
      <c r="G25" s="8">
        <v>104.9</v>
      </c>
      <c r="H25" s="8">
        <v>104.5</v>
      </c>
      <c r="I25" s="8">
        <v>104.2</v>
      </c>
    </row>
    <row r="26" spans="1:9" ht="27" customHeight="1" x14ac:dyDescent="0.2">
      <c r="A26" s="7" t="s">
        <v>39</v>
      </c>
      <c r="B26" s="7" t="s">
        <v>40</v>
      </c>
      <c r="C26" s="7" t="s">
        <v>26</v>
      </c>
      <c r="D26" s="8">
        <v>6058790</v>
      </c>
      <c r="E26" s="8">
        <v>7281383</v>
      </c>
      <c r="F26" s="8">
        <v>7973114</v>
      </c>
      <c r="G26" s="8">
        <v>8647560</v>
      </c>
      <c r="H26" s="8">
        <v>9325980</v>
      </c>
      <c r="I26" s="8">
        <v>10018800</v>
      </c>
    </row>
    <row r="27" spans="1:9" ht="27" customHeight="1" x14ac:dyDescent="0.2">
      <c r="A27" s="11" t="s">
        <v>41</v>
      </c>
      <c r="B27" s="7" t="s">
        <v>42</v>
      </c>
      <c r="C27" s="7"/>
      <c r="D27" s="8">
        <v>100.42</v>
      </c>
      <c r="E27" s="8">
        <f>E26/D26/E28*10000</f>
        <v>110.38746310896954</v>
      </c>
      <c r="F27" s="8">
        <f>F26/E26/F28*10000</f>
        <v>101.5769895292606</v>
      </c>
      <c r="G27" s="8">
        <f>G26/F26/G28*10000</f>
        <v>103.0000034153242</v>
      </c>
      <c r="H27" s="8">
        <f>H26/G26/H28*10000</f>
        <v>103.30001797596962</v>
      </c>
      <c r="I27" s="8">
        <f>I26/H26/I28*10000</f>
        <v>102.99992747813228</v>
      </c>
    </row>
    <row r="28" spans="1:9" ht="27" customHeight="1" x14ac:dyDescent="0.2">
      <c r="A28" s="11" t="s">
        <v>43</v>
      </c>
      <c r="B28" s="7" t="s">
        <v>38</v>
      </c>
      <c r="C28" s="7"/>
      <c r="D28" s="8">
        <v>108.88</v>
      </c>
      <c r="E28" s="8">
        <v>108.87</v>
      </c>
      <c r="F28" s="8">
        <v>107.8</v>
      </c>
      <c r="G28" s="8">
        <v>105.3</v>
      </c>
      <c r="H28" s="8">
        <v>104.4</v>
      </c>
      <c r="I28" s="8">
        <v>104.3</v>
      </c>
    </row>
    <row r="29" spans="1:9" ht="54.4" hidden="1" customHeight="1" x14ac:dyDescent="0.2">
      <c r="A29" s="7"/>
      <c r="B29" s="16" t="s">
        <v>44</v>
      </c>
      <c r="C29" s="16"/>
      <c r="D29" s="16"/>
      <c r="E29" s="16"/>
      <c r="F29" s="16"/>
      <c r="G29" s="16"/>
      <c r="H29" s="16"/>
      <c r="I29" s="16"/>
    </row>
    <row r="30" spans="1:9" ht="16.5" hidden="1" customHeight="1" x14ac:dyDescent="0.2">
      <c r="A30" s="7"/>
      <c r="B30" s="7" t="s">
        <v>45</v>
      </c>
      <c r="C30" s="7"/>
      <c r="D30" s="8"/>
      <c r="E30" s="8"/>
      <c r="F30" s="8"/>
      <c r="G30" s="8"/>
      <c r="H30" s="8"/>
      <c r="I30" s="8"/>
    </row>
    <row r="31" spans="1:9" ht="27" customHeight="1" x14ac:dyDescent="0.2">
      <c r="A31" s="7" t="s">
        <v>46</v>
      </c>
      <c r="B31" s="7" t="s">
        <v>47</v>
      </c>
      <c r="C31" s="7" t="s">
        <v>26</v>
      </c>
      <c r="D31" s="8">
        <v>1250000</v>
      </c>
      <c r="E31" s="8">
        <v>1310000</v>
      </c>
      <c r="F31" s="8">
        <v>1350000</v>
      </c>
      <c r="G31" s="8">
        <v>1380000</v>
      </c>
      <c r="H31" s="8">
        <v>1420000</v>
      </c>
      <c r="I31" s="8">
        <v>1470000</v>
      </c>
    </row>
    <row r="32" spans="1:9" ht="16.5" customHeight="1" x14ac:dyDescent="0.2">
      <c r="A32" s="7" t="s">
        <v>48</v>
      </c>
      <c r="B32" s="7" t="s">
        <v>42</v>
      </c>
      <c r="C32" s="7" t="s">
        <v>12</v>
      </c>
      <c r="D32" s="8">
        <v>98.31</v>
      </c>
      <c r="E32" s="8">
        <f>E31/D31*100</f>
        <v>104.80000000000001</v>
      </c>
      <c r="F32" s="8">
        <f>F31/E31*100</f>
        <v>103.05343511450383</v>
      </c>
      <c r="G32" s="8">
        <f>G31/F31*100</f>
        <v>102.22222222222221</v>
      </c>
      <c r="H32" s="8">
        <f>H31/G31*100</f>
        <v>102.89855072463767</v>
      </c>
      <c r="I32" s="8">
        <f>I31/H31*100</f>
        <v>103.52112676056338</v>
      </c>
    </row>
    <row r="33" spans="1:9" ht="16.5" customHeight="1" x14ac:dyDescent="0.2">
      <c r="A33" s="7" t="s">
        <v>49</v>
      </c>
      <c r="B33" s="7" t="s">
        <v>38</v>
      </c>
      <c r="C33" s="7" t="s">
        <v>12</v>
      </c>
      <c r="D33" s="8">
        <v>107</v>
      </c>
      <c r="E33" s="8">
        <v>107.8</v>
      </c>
      <c r="F33" s="8">
        <v>105.3</v>
      </c>
      <c r="G33" s="8">
        <v>104.6</v>
      </c>
      <c r="H33" s="8">
        <v>104.5</v>
      </c>
      <c r="I33" s="8">
        <v>104.3</v>
      </c>
    </row>
    <row r="34" spans="1:9" ht="27" customHeight="1" x14ac:dyDescent="0.2">
      <c r="A34" s="7" t="s">
        <v>50</v>
      </c>
      <c r="B34" s="7" t="s">
        <v>51</v>
      </c>
      <c r="C34" s="7" t="s">
        <v>52</v>
      </c>
      <c r="D34" s="8">
        <v>26.18</v>
      </c>
      <c r="E34" s="8">
        <v>29</v>
      </c>
      <c r="F34" s="8">
        <v>29</v>
      </c>
      <c r="G34" s="8">
        <v>29</v>
      </c>
      <c r="H34" s="8">
        <v>29</v>
      </c>
      <c r="I34" s="8">
        <v>29</v>
      </c>
    </row>
    <row r="35" spans="1:9" ht="16.5" customHeight="1" x14ac:dyDescent="0.2">
      <c r="A35" s="7" t="s">
        <v>53</v>
      </c>
      <c r="B35" s="7" t="s">
        <v>11</v>
      </c>
      <c r="C35" s="7" t="s">
        <v>12</v>
      </c>
      <c r="D35" s="8">
        <v>73.180000000000007</v>
      </c>
      <c r="E35" s="8">
        <f>E34/D34*100</f>
        <v>110.77158135981666</v>
      </c>
      <c r="F35" s="8">
        <f>F34/E34*100</f>
        <v>100</v>
      </c>
      <c r="G35" s="8">
        <f>G34/F34*100</f>
        <v>100</v>
      </c>
      <c r="H35" s="8">
        <f>H34/G34*100</f>
        <v>100</v>
      </c>
      <c r="I35" s="8">
        <f>I34/H34*100</f>
        <v>100</v>
      </c>
    </row>
    <row r="36" spans="1:9" ht="16.5" customHeight="1" x14ac:dyDescent="0.2">
      <c r="A36" s="7" t="s">
        <v>54</v>
      </c>
      <c r="B36" s="7" t="s">
        <v>55</v>
      </c>
      <c r="C36" s="7" t="s">
        <v>26</v>
      </c>
      <c r="D36" s="9">
        <v>5136008</v>
      </c>
      <c r="E36" s="9">
        <v>5891100</v>
      </c>
      <c r="F36" s="9">
        <v>6602500</v>
      </c>
      <c r="G36" s="9">
        <v>7175266</v>
      </c>
      <c r="H36" s="9">
        <v>7738380</v>
      </c>
      <c r="I36" s="9">
        <v>8361780</v>
      </c>
    </row>
    <row r="37" spans="1:9" ht="16.5" customHeight="1" x14ac:dyDescent="0.2">
      <c r="A37" s="7" t="s">
        <v>56</v>
      </c>
      <c r="B37" s="7" t="s">
        <v>17</v>
      </c>
      <c r="C37" s="7" t="s">
        <v>12</v>
      </c>
      <c r="D37" s="8">
        <v>102.83</v>
      </c>
      <c r="E37" s="8">
        <f>E36/D36/E38*10000</f>
        <v>106.50132232154603</v>
      </c>
      <c r="F37" s="8">
        <f>F36/E36/F38*10000</f>
        <v>103.20059228465026</v>
      </c>
      <c r="G37" s="8">
        <f>G36/F36/G38*10000</f>
        <v>103.49998737851824</v>
      </c>
      <c r="H37" s="8">
        <f>H36/G36/H38*10000</f>
        <v>103.69998826524341</v>
      </c>
      <c r="I37" s="8">
        <f>I36/H36/I38*10000</f>
        <v>103.89995162970901</v>
      </c>
    </row>
    <row r="38" spans="1:9" ht="16.5" customHeight="1" x14ac:dyDescent="0.2">
      <c r="A38" s="7" t="s">
        <v>57</v>
      </c>
      <c r="B38" s="7" t="s">
        <v>58</v>
      </c>
      <c r="C38" s="7" t="s">
        <v>12</v>
      </c>
      <c r="D38" s="8">
        <v>104.6</v>
      </c>
      <c r="E38" s="8">
        <v>107.7</v>
      </c>
      <c r="F38" s="8">
        <v>108.6</v>
      </c>
      <c r="G38" s="8">
        <v>105</v>
      </c>
      <c r="H38" s="8">
        <v>104</v>
      </c>
      <c r="I38" s="8">
        <v>104</v>
      </c>
    </row>
    <row r="39" spans="1:9" ht="16.5" customHeight="1" x14ac:dyDescent="0.2">
      <c r="A39" s="7" t="s">
        <v>59</v>
      </c>
      <c r="B39" s="7" t="s">
        <v>60</v>
      </c>
      <c r="C39" s="7" t="s">
        <v>26</v>
      </c>
      <c r="D39" s="8">
        <v>275960</v>
      </c>
      <c r="E39" s="8">
        <v>305200</v>
      </c>
      <c r="F39" s="8">
        <v>341800</v>
      </c>
      <c r="G39" s="8">
        <v>365726</v>
      </c>
      <c r="H39" s="8">
        <v>385620</v>
      </c>
      <c r="I39" s="8">
        <v>405100</v>
      </c>
    </row>
    <row r="40" spans="1:9" ht="16.5" customHeight="1" x14ac:dyDescent="0.2">
      <c r="A40" s="11" t="s">
        <v>61</v>
      </c>
      <c r="B40" s="7" t="s">
        <v>17</v>
      </c>
      <c r="C40" s="7" t="s">
        <v>12</v>
      </c>
      <c r="D40" s="8">
        <v>98.86</v>
      </c>
      <c r="E40" s="8">
        <f>E39/D39/E41*10000</f>
        <v>100.26812195179325</v>
      </c>
      <c r="F40" s="8">
        <f>F39/E39/F41*10000</f>
        <v>100.80300297395402</v>
      </c>
      <c r="G40" s="8">
        <f>G39/F39/G41*10000</f>
        <v>100.84825636192272</v>
      </c>
      <c r="H40" s="8">
        <f>H39/G39/H41*10000</f>
        <v>100.89913051491709</v>
      </c>
      <c r="I40" s="8">
        <f>I39/H39/I41*10000</f>
        <v>101.01115885307578</v>
      </c>
    </row>
    <row r="41" spans="1:9" ht="16.5" customHeight="1" x14ac:dyDescent="0.2">
      <c r="A41" s="11" t="s">
        <v>62</v>
      </c>
      <c r="B41" s="7" t="s">
        <v>38</v>
      </c>
      <c r="C41" s="7" t="s">
        <v>12</v>
      </c>
      <c r="D41" s="8">
        <v>109.5</v>
      </c>
      <c r="E41" s="8">
        <v>110.3</v>
      </c>
      <c r="F41" s="8">
        <v>111.1</v>
      </c>
      <c r="G41" s="8">
        <v>106.1</v>
      </c>
      <c r="H41" s="8">
        <v>104.5</v>
      </c>
      <c r="I41" s="8">
        <v>104</v>
      </c>
    </row>
    <row r="42" spans="1:9" ht="27" customHeight="1" x14ac:dyDescent="0.2">
      <c r="A42" s="7" t="s">
        <v>63</v>
      </c>
      <c r="B42" s="7" t="s">
        <v>64</v>
      </c>
      <c r="C42" s="7" t="s">
        <v>12</v>
      </c>
      <c r="D42" s="9">
        <v>105.9</v>
      </c>
      <c r="E42" s="9">
        <v>108.5</v>
      </c>
      <c r="F42" s="9">
        <v>109.3</v>
      </c>
      <c r="G42" s="9">
        <v>105.4</v>
      </c>
      <c r="H42" s="9">
        <v>104</v>
      </c>
      <c r="I42" s="9">
        <v>104</v>
      </c>
    </row>
    <row r="43" spans="1:9" ht="16.5" customHeight="1" x14ac:dyDescent="0.2">
      <c r="A43" s="7" t="s">
        <v>65</v>
      </c>
      <c r="B43" s="7" t="s">
        <v>66</v>
      </c>
      <c r="C43" s="7" t="s">
        <v>67</v>
      </c>
      <c r="D43" s="8">
        <v>25.9</v>
      </c>
      <c r="E43" s="8">
        <v>25.9</v>
      </c>
      <c r="F43" s="8">
        <v>26.4</v>
      </c>
      <c r="G43" s="8">
        <v>26.4</v>
      </c>
      <c r="H43" s="8">
        <v>26.4</v>
      </c>
      <c r="I43" s="8">
        <v>26.4</v>
      </c>
    </row>
    <row r="44" spans="1:9" ht="16.5" customHeight="1" x14ac:dyDescent="0.2">
      <c r="A44" s="7" t="s">
        <v>68</v>
      </c>
      <c r="B44" s="7" t="s">
        <v>11</v>
      </c>
      <c r="C44" s="7" t="s">
        <v>12</v>
      </c>
      <c r="D44" s="8">
        <v>100</v>
      </c>
      <c r="E44" s="8">
        <f>E43/D43*100</f>
        <v>100</v>
      </c>
      <c r="F44" s="8">
        <f>F43/E43*100</f>
        <v>101.93050193050193</v>
      </c>
      <c r="G44" s="8">
        <f>G43/F43*100</f>
        <v>100</v>
      </c>
      <c r="H44" s="8">
        <f>H43/G43*100</f>
        <v>100</v>
      </c>
      <c r="I44" s="8">
        <f>I43/H43*100</f>
        <v>100</v>
      </c>
    </row>
    <row r="45" spans="1:9" ht="16.5" customHeight="1" x14ac:dyDescent="0.2">
      <c r="A45" s="7" t="s">
        <v>69</v>
      </c>
      <c r="B45" s="7" t="s">
        <v>70</v>
      </c>
      <c r="C45" s="7" t="s">
        <v>26</v>
      </c>
      <c r="D45" s="12">
        <v>5154434.8</v>
      </c>
      <c r="E45" s="12">
        <v>6328000.4523999998</v>
      </c>
      <c r="F45" s="12">
        <v>7062976.8399999999</v>
      </c>
      <c r="G45" s="12">
        <v>7673196.0199999996</v>
      </c>
      <c r="H45" s="12">
        <v>8171953.7599999998</v>
      </c>
      <c r="I45" s="12">
        <v>8703130.75</v>
      </c>
    </row>
    <row r="46" spans="1:9" ht="16.5" customHeight="1" x14ac:dyDescent="0.2">
      <c r="A46" s="7" t="s">
        <v>71</v>
      </c>
      <c r="B46" s="7" t="s">
        <v>11</v>
      </c>
      <c r="C46" s="7" t="s">
        <v>12</v>
      </c>
      <c r="D46" s="8">
        <v>118.91</v>
      </c>
      <c r="E46" s="8">
        <f>E45/D45*100</f>
        <v>122.76807638346692</v>
      </c>
      <c r="F46" s="8">
        <f>F45/E45*100</f>
        <v>111.61467027584121</v>
      </c>
      <c r="G46" s="8">
        <f>G45/F45*100</f>
        <v>108.6396882479371</v>
      </c>
      <c r="H46" s="8">
        <f>H45/G45*100</f>
        <v>106.4999999830579</v>
      </c>
      <c r="I46" s="8">
        <f>I45/H45*100</f>
        <v>106.4999999461573</v>
      </c>
    </row>
    <row r="47" spans="1:9" ht="16.5" customHeight="1" x14ac:dyDescent="0.2">
      <c r="A47" s="7"/>
      <c r="B47" s="7" t="s">
        <v>72</v>
      </c>
      <c r="C47" s="7"/>
      <c r="D47" s="13"/>
      <c r="E47" s="13"/>
      <c r="F47" s="13"/>
      <c r="G47" s="13"/>
      <c r="H47" s="13"/>
      <c r="I47" s="13"/>
    </row>
    <row r="48" spans="1:9" ht="27" customHeight="1" x14ac:dyDescent="0.2">
      <c r="A48" s="7" t="s">
        <v>73</v>
      </c>
      <c r="B48" s="7" t="s">
        <v>74</v>
      </c>
      <c r="C48" s="7" t="s">
        <v>26</v>
      </c>
      <c r="D48" s="9">
        <v>4307040.5999999996</v>
      </c>
      <c r="E48" s="9">
        <v>4747871.8</v>
      </c>
      <c r="F48" s="9">
        <v>5373720</v>
      </c>
      <c r="G48" s="9">
        <v>5879325</v>
      </c>
      <c r="H48" s="9">
        <v>6287040</v>
      </c>
      <c r="I48" s="9">
        <v>6727809.9000000004</v>
      </c>
    </row>
    <row r="49" spans="1:9" ht="16.5" customHeight="1" x14ac:dyDescent="0.2">
      <c r="A49" s="7" t="s">
        <v>75</v>
      </c>
      <c r="B49" s="7" t="s">
        <v>11</v>
      </c>
      <c r="C49" s="7" t="s">
        <v>12</v>
      </c>
      <c r="D49" s="9">
        <v>116.3</v>
      </c>
      <c r="E49" s="9">
        <f>E48/D48*100</f>
        <v>110.2351298940623</v>
      </c>
      <c r="F49" s="9">
        <f>F48/E48*100</f>
        <v>113.18165751653193</v>
      </c>
      <c r="G49" s="9">
        <f>G48/F48*100</f>
        <v>109.40884526919899</v>
      </c>
      <c r="H49" s="9">
        <f>H48/G48*100</f>
        <v>106.93472464951334</v>
      </c>
      <c r="I49" s="9">
        <f>I48/H48*100</f>
        <v>107.01076977401132</v>
      </c>
    </row>
    <row r="50" spans="1:9" ht="16.5" customHeight="1" x14ac:dyDescent="0.2">
      <c r="A50" s="7" t="s">
        <v>76</v>
      </c>
      <c r="B50" s="7" t="s">
        <v>77</v>
      </c>
      <c r="C50" s="7" t="s">
        <v>26</v>
      </c>
      <c r="D50" s="9">
        <v>1924175.8</v>
      </c>
      <c r="E50" s="9">
        <v>2318619.2999999998</v>
      </c>
      <c r="F50" s="9">
        <v>2782343.2</v>
      </c>
      <c r="G50" s="9">
        <v>3060577.5</v>
      </c>
      <c r="H50" s="9">
        <v>3366635.2</v>
      </c>
      <c r="I50" s="9">
        <v>3703298.7</v>
      </c>
    </row>
    <row r="51" spans="1:9" ht="16.5" customHeight="1" x14ac:dyDescent="0.2">
      <c r="A51" s="7" t="s">
        <v>78</v>
      </c>
      <c r="B51" s="7" t="s">
        <v>11</v>
      </c>
      <c r="C51" s="7" t="s">
        <v>12</v>
      </c>
      <c r="D51" s="9">
        <v>113.6</v>
      </c>
      <c r="E51" s="9">
        <f>E50/D50*100</f>
        <v>120.49934834436644</v>
      </c>
      <c r="F51" s="9">
        <f>F50/E50*100</f>
        <v>120.00000172516465</v>
      </c>
      <c r="G51" s="9">
        <f>G50/F50*100</f>
        <v>109.9999992811814</v>
      </c>
      <c r="H51" s="9">
        <f>H50/G50*100</f>
        <v>109.99999836632139</v>
      </c>
      <c r="I51" s="9">
        <f>I50/H50*100</f>
        <v>109.99999940593503</v>
      </c>
    </row>
    <row r="52" spans="1:9" ht="27" customHeight="1" x14ac:dyDescent="0.2">
      <c r="A52" s="7" t="s">
        <v>79</v>
      </c>
      <c r="B52" s="7" t="s">
        <v>80</v>
      </c>
      <c r="C52" s="7" t="s">
        <v>81</v>
      </c>
      <c r="D52" s="8">
        <v>2382864.7999999998</v>
      </c>
      <c r="E52" s="8">
        <v>2429252.5</v>
      </c>
      <c r="F52" s="8">
        <v>2591376.84</v>
      </c>
      <c r="G52" s="8">
        <v>2818747.52</v>
      </c>
      <c r="H52" s="8">
        <v>2920404.78</v>
      </c>
      <c r="I52" s="8">
        <v>3024511.16</v>
      </c>
    </row>
    <row r="53" spans="1:9" ht="16.5" customHeight="1" x14ac:dyDescent="0.2">
      <c r="A53" s="7" t="s">
        <v>82</v>
      </c>
      <c r="B53" s="7" t="s">
        <v>11</v>
      </c>
      <c r="C53" s="7" t="s">
        <v>12</v>
      </c>
      <c r="D53" s="8">
        <v>118.51</v>
      </c>
      <c r="E53" s="8">
        <f>E52/D52*100</f>
        <v>101.94671976353843</v>
      </c>
      <c r="F53" s="8">
        <f>F52/E52*100</f>
        <v>106.67383649908768</v>
      </c>
      <c r="G53" s="8">
        <f>G52/F52*100</f>
        <v>108.77412642153584</v>
      </c>
      <c r="H53" s="8">
        <f>H52/G52*100</f>
        <v>103.60646915974937</v>
      </c>
      <c r="I53" s="8">
        <f>I52/H52*100</f>
        <v>103.5647928230004</v>
      </c>
    </row>
    <row r="54" spans="1:9" ht="27" customHeight="1" x14ac:dyDescent="0.2">
      <c r="A54" s="7" t="s">
        <v>83</v>
      </c>
      <c r="B54" s="7" t="s">
        <v>84</v>
      </c>
      <c r="C54" s="7" t="s">
        <v>85</v>
      </c>
      <c r="D54" s="8">
        <v>9855</v>
      </c>
      <c r="E54" s="8">
        <v>9934.8680000000004</v>
      </c>
      <c r="F54" s="8">
        <f>F57+F63</f>
        <v>9850</v>
      </c>
      <c r="G54" s="8">
        <f>G57+G63</f>
        <v>9850</v>
      </c>
      <c r="H54" s="8">
        <f>H57+H63</f>
        <v>9860</v>
      </c>
      <c r="I54" s="8">
        <f>I57+I63</f>
        <v>9880</v>
      </c>
    </row>
    <row r="55" spans="1:9" ht="16.5" customHeight="1" x14ac:dyDescent="0.2">
      <c r="A55" s="7" t="s">
        <v>86</v>
      </c>
      <c r="B55" s="7" t="s">
        <v>11</v>
      </c>
      <c r="C55" s="7" t="s">
        <v>12</v>
      </c>
      <c r="D55" s="8">
        <v>103.26</v>
      </c>
      <c r="E55" s="8">
        <f>E54/D54*100</f>
        <v>100.81043125317098</v>
      </c>
      <c r="F55" s="8">
        <f>F54/E54*100</f>
        <v>99.145756138883783</v>
      </c>
      <c r="G55" s="8">
        <f>G54/F54*100</f>
        <v>100</v>
      </c>
      <c r="H55" s="8">
        <f>H54/G54*100</f>
        <v>100.1015228426396</v>
      </c>
      <c r="I55" s="8">
        <f>I54/H54*100</f>
        <v>100.2028397565923</v>
      </c>
    </row>
    <row r="56" spans="1:9" ht="16.5" customHeight="1" x14ac:dyDescent="0.2">
      <c r="A56" s="7"/>
      <c r="B56" s="7" t="s">
        <v>87</v>
      </c>
      <c r="C56" s="7"/>
      <c r="D56" s="13"/>
      <c r="E56" s="13"/>
      <c r="F56" s="13"/>
      <c r="G56" s="13"/>
      <c r="H56" s="13"/>
      <c r="I56" s="13"/>
    </row>
    <row r="57" spans="1:9" ht="27" customHeight="1" x14ac:dyDescent="0.2">
      <c r="A57" s="7" t="s">
        <v>88</v>
      </c>
      <c r="B57" s="7" t="s">
        <v>89</v>
      </c>
      <c r="C57" s="7" t="s">
        <v>85</v>
      </c>
      <c r="D57" s="8">
        <v>7574</v>
      </c>
      <c r="E57" s="8">
        <v>7172</v>
      </c>
      <c r="F57" s="8">
        <f>F59+F61</f>
        <v>7080</v>
      </c>
      <c r="G57" s="8">
        <f>G59+G61</f>
        <v>7075</v>
      </c>
      <c r="H57" s="8">
        <f>H59+H61</f>
        <v>7080</v>
      </c>
      <c r="I57" s="8">
        <f>I59+I61</f>
        <v>7090</v>
      </c>
    </row>
    <row r="58" spans="1:9" ht="16.5" customHeight="1" x14ac:dyDescent="0.2">
      <c r="A58" s="7" t="s">
        <v>90</v>
      </c>
      <c r="B58" s="7" t="s">
        <v>11</v>
      </c>
      <c r="C58" s="7" t="s">
        <v>12</v>
      </c>
      <c r="D58" s="8">
        <v>97.49</v>
      </c>
      <c r="E58" s="8">
        <f>E57/D57*100</f>
        <v>94.692368629522051</v>
      </c>
      <c r="F58" s="8">
        <f>F57/E57*100</f>
        <v>98.717233686558842</v>
      </c>
      <c r="G58" s="8">
        <f>G57/F57*100</f>
        <v>99.929378531073439</v>
      </c>
      <c r="H58" s="8">
        <f>H57/G57*100</f>
        <v>100.07067137809187</v>
      </c>
      <c r="I58" s="8">
        <f>I57/H57*100</f>
        <v>100.14124293785312</v>
      </c>
    </row>
    <row r="59" spans="1:9" ht="16.5" customHeight="1" x14ac:dyDescent="0.2">
      <c r="A59" s="7" t="s">
        <v>91</v>
      </c>
      <c r="B59" s="7" t="s">
        <v>92</v>
      </c>
      <c r="C59" s="7" t="s">
        <v>85</v>
      </c>
      <c r="D59" s="8">
        <v>3945</v>
      </c>
      <c r="E59" s="8">
        <v>3884</v>
      </c>
      <c r="F59" s="8">
        <v>3880</v>
      </c>
      <c r="G59" s="8">
        <v>3870</v>
      </c>
      <c r="H59" s="8">
        <v>3870</v>
      </c>
      <c r="I59" s="8">
        <v>3870</v>
      </c>
    </row>
    <row r="60" spans="1:9" ht="16.5" customHeight="1" x14ac:dyDescent="0.2">
      <c r="A60" s="7" t="s">
        <v>93</v>
      </c>
      <c r="B60" s="7" t="s">
        <v>11</v>
      </c>
      <c r="C60" s="7" t="s">
        <v>12</v>
      </c>
      <c r="D60" s="8">
        <v>99.85</v>
      </c>
      <c r="E60" s="8">
        <f>E59/D59*100</f>
        <v>98.453738910012675</v>
      </c>
      <c r="F60" s="8">
        <f>F59/E59*100</f>
        <v>99.897013388259523</v>
      </c>
      <c r="G60" s="8">
        <f>G59/F59*100</f>
        <v>99.742268041237111</v>
      </c>
      <c r="H60" s="8">
        <f>H59/G59*100</f>
        <v>100</v>
      </c>
      <c r="I60" s="8">
        <f>I59/H59*100</f>
        <v>100</v>
      </c>
    </row>
    <row r="61" spans="1:9" ht="27" customHeight="1" x14ac:dyDescent="0.2">
      <c r="A61" s="7" t="s">
        <v>94</v>
      </c>
      <c r="B61" s="7" t="s">
        <v>95</v>
      </c>
      <c r="C61" s="7" t="s">
        <v>85</v>
      </c>
      <c r="D61" s="8">
        <v>3629</v>
      </c>
      <c r="E61" s="8">
        <f>E57-E59</f>
        <v>3288</v>
      </c>
      <c r="F61" s="8">
        <v>3200</v>
      </c>
      <c r="G61" s="8">
        <v>3205</v>
      </c>
      <c r="H61" s="8">
        <v>3210</v>
      </c>
      <c r="I61" s="8">
        <v>3220</v>
      </c>
    </row>
    <row r="62" spans="1:9" ht="16.5" customHeight="1" x14ac:dyDescent="0.2">
      <c r="A62" s="7" t="s">
        <v>96</v>
      </c>
      <c r="B62" s="7" t="s">
        <v>11</v>
      </c>
      <c r="C62" s="7" t="s">
        <v>12</v>
      </c>
      <c r="D62" s="8">
        <v>95.05</v>
      </c>
      <c r="E62" s="8">
        <f>E61/D61*100</f>
        <v>90.603472030862491</v>
      </c>
      <c r="F62" s="8">
        <f>F61/E61*100</f>
        <v>97.323600973236012</v>
      </c>
      <c r="G62" s="8">
        <f>G61/F61*100</f>
        <v>100.15624999999999</v>
      </c>
      <c r="H62" s="8">
        <f>H61/G61*100</f>
        <v>100.15600624024961</v>
      </c>
      <c r="I62" s="8">
        <f>I61/H61*100</f>
        <v>100.31152647975077</v>
      </c>
    </row>
    <row r="63" spans="1:9" ht="27" customHeight="1" x14ac:dyDescent="0.2">
      <c r="A63" s="7" t="s">
        <v>97</v>
      </c>
      <c r="B63" s="7" t="s">
        <v>98</v>
      </c>
      <c r="C63" s="7" t="s">
        <v>85</v>
      </c>
      <c r="D63" s="8">
        <v>2281</v>
      </c>
      <c r="E63" s="8">
        <v>2763</v>
      </c>
      <c r="F63" s="8">
        <v>2770</v>
      </c>
      <c r="G63" s="8">
        <v>2775</v>
      </c>
      <c r="H63" s="8">
        <v>2780</v>
      </c>
      <c r="I63" s="8">
        <v>2790</v>
      </c>
    </row>
    <row r="64" spans="1:9" ht="16.5" customHeight="1" x14ac:dyDescent="0.2">
      <c r="A64" s="7" t="s">
        <v>99</v>
      </c>
      <c r="B64" s="7" t="s">
        <v>11</v>
      </c>
      <c r="C64" s="7" t="s">
        <v>12</v>
      </c>
      <c r="D64" s="8">
        <v>128.51</v>
      </c>
      <c r="E64" s="8">
        <f>E63/D63*100</f>
        <v>121.13108285839544</v>
      </c>
      <c r="F64" s="8">
        <f>F63/E63*100</f>
        <v>100.25334781035107</v>
      </c>
      <c r="G64" s="8">
        <f>G63/F63*100</f>
        <v>100.18050541516246</v>
      </c>
      <c r="H64" s="8">
        <f>H63/G63*100</f>
        <v>100.18018018018017</v>
      </c>
      <c r="I64" s="8">
        <f>I63/H63*100</f>
        <v>100.35971223021582</v>
      </c>
    </row>
    <row r="65" spans="1:9" ht="27" customHeight="1" x14ac:dyDescent="0.2">
      <c r="A65" s="7" t="s">
        <v>100</v>
      </c>
      <c r="B65" s="7" t="s">
        <v>101</v>
      </c>
      <c r="C65" s="7" t="s">
        <v>102</v>
      </c>
      <c r="D65" s="8">
        <v>43584</v>
      </c>
      <c r="E65" s="8">
        <v>53079.05</v>
      </c>
      <c r="F65" s="8">
        <v>59754.46</v>
      </c>
      <c r="G65" s="8">
        <v>64917.06</v>
      </c>
      <c r="H65" s="8">
        <v>69066.55</v>
      </c>
      <c r="I65" s="8">
        <v>73406.97</v>
      </c>
    </row>
    <row r="66" spans="1:9" ht="16.5" customHeight="1" x14ac:dyDescent="0.2">
      <c r="A66" s="7" t="s">
        <v>103</v>
      </c>
      <c r="B66" s="7" t="s">
        <v>11</v>
      </c>
      <c r="C66" s="7" t="s">
        <v>12</v>
      </c>
      <c r="D66" s="8">
        <v>115.15</v>
      </c>
      <c r="E66" s="8">
        <f>E65/D65*100</f>
        <v>121.78563234214393</v>
      </c>
      <c r="F66" s="8">
        <f>F65/E65*100</f>
        <v>112.57635545474156</v>
      </c>
      <c r="G66" s="8">
        <f>G65/F65*100</f>
        <v>108.6396898239897</v>
      </c>
      <c r="H66" s="8">
        <f>H65/G65*100</f>
        <v>106.39198694457205</v>
      </c>
      <c r="I66" s="8">
        <f>I65/H65*100</f>
        <v>106.28440250743667</v>
      </c>
    </row>
    <row r="67" spans="1:9" ht="16.5" customHeight="1" x14ac:dyDescent="0.2">
      <c r="A67" s="7"/>
      <c r="B67" s="7" t="s">
        <v>104</v>
      </c>
      <c r="C67" s="7"/>
      <c r="D67" s="13"/>
      <c r="E67" s="13"/>
      <c r="F67" s="13"/>
      <c r="G67" s="13"/>
      <c r="H67" s="13"/>
      <c r="I67" s="13"/>
    </row>
    <row r="68" spans="1:9" ht="27" customHeight="1" x14ac:dyDescent="0.2">
      <c r="A68" s="7" t="s">
        <v>105</v>
      </c>
      <c r="B68" s="7" t="s">
        <v>74</v>
      </c>
      <c r="C68" s="7" t="s">
        <v>102</v>
      </c>
      <c r="D68" s="8">
        <v>47387.4</v>
      </c>
      <c r="E68" s="8">
        <v>55167.8</v>
      </c>
      <c r="F68" s="8">
        <v>63250</v>
      </c>
      <c r="G68" s="8">
        <v>69250</v>
      </c>
      <c r="H68" s="8">
        <v>74000</v>
      </c>
      <c r="I68" s="8">
        <v>79076.28</v>
      </c>
    </row>
    <row r="69" spans="1:9" ht="16.5" customHeight="1" x14ac:dyDescent="0.2">
      <c r="A69" s="7" t="s">
        <v>106</v>
      </c>
      <c r="B69" s="7" t="s">
        <v>11</v>
      </c>
      <c r="C69" s="7" t="s">
        <v>12</v>
      </c>
      <c r="D69" s="8">
        <v>118.28</v>
      </c>
      <c r="E69" s="8">
        <f>E68/D68*100</f>
        <v>116.41871045889836</v>
      </c>
      <c r="F69" s="8">
        <f>F68/E68*100</f>
        <v>114.65021262403067</v>
      </c>
      <c r="G69" s="8">
        <f>G68/F68*100</f>
        <v>109.48616600790513</v>
      </c>
      <c r="H69" s="8">
        <f>H68/G68*100</f>
        <v>106.8592057761733</v>
      </c>
      <c r="I69" s="8">
        <f>I68/H68*100</f>
        <v>106.85983783783783</v>
      </c>
    </row>
    <row r="70" spans="1:9" ht="16.5" customHeight="1" x14ac:dyDescent="0.2">
      <c r="A70" s="7" t="s">
        <v>107</v>
      </c>
      <c r="B70" s="7" t="s">
        <v>77</v>
      </c>
      <c r="C70" s="7" t="s">
        <v>102</v>
      </c>
      <c r="D70" s="8">
        <v>40647.9</v>
      </c>
      <c r="E70" s="8">
        <v>49747.24</v>
      </c>
      <c r="F70" s="8">
        <v>59758.23</v>
      </c>
      <c r="G70" s="8">
        <v>65903.91</v>
      </c>
      <c r="H70" s="8">
        <v>72494.3</v>
      </c>
      <c r="I70" s="8">
        <v>79743.73</v>
      </c>
    </row>
    <row r="71" spans="1:9" ht="16.5" customHeight="1" x14ac:dyDescent="0.2">
      <c r="A71" s="7" t="s">
        <v>108</v>
      </c>
      <c r="B71" s="7" t="s">
        <v>11</v>
      </c>
      <c r="C71" s="7" t="s">
        <v>12</v>
      </c>
      <c r="D71" s="8">
        <v>113.77</v>
      </c>
      <c r="E71" s="8">
        <f>E70/D70*100</f>
        <v>122.38575670575847</v>
      </c>
      <c r="F71" s="8">
        <f>F70/E70*100</f>
        <v>120.12370937563573</v>
      </c>
      <c r="G71" s="8">
        <f>G70/F70*100</f>
        <v>110.28424034647612</v>
      </c>
      <c r="H71" s="8">
        <f>H70/G70*100</f>
        <v>109.99999848263936</v>
      </c>
      <c r="I71" s="8">
        <f>I70/H70*100</f>
        <v>109.99999999999999</v>
      </c>
    </row>
    <row r="72" spans="1:9" ht="27" customHeight="1" x14ac:dyDescent="0.2">
      <c r="A72" s="7" t="s">
        <v>109</v>
      </c>
      <c r="B72" s="7" t="s">
        <v>80</v>
      </c>
      <c r="C72" s="7" t="s">
        <v>102</v>
      </c>
      <c r="D72" s="8">
        <v>54718.12</v>
      </c>
      <c r="E72" s="8">
        <v>61568.65</v>
      </c>
      <c r="F72" s="8">
        <v>67483.77</v>
      </c>
      <c r="G72" s="8">
        <v>73290.37</v>
      </c>
      <c r="H72" s="8">
        <v>75815.28</v>
      </c>
      <c r="I72" s="8">
        <v>78274.100000000006</v>
      </c>
    </row>
    <row r="73" spans="1:9" ht="16.5" customHeight="1" x14ac:dyDescent="0.2">
      <c r="A73" s="7" t="s">
        <v>110</v>
      </c>
      <c r="B73" s="7" t="s">
        <v>11</v>
      </c>
      <c r="C73" s="7" t="s">
        <v>12</v>
      </c>
      <c r="D73" s="8">
        <v>124.68</v>
      </c>
      <c r="E73" s="8">
        <f>E72/D72*100</f>
        <v>112.51967355603591</v>
      </c>
      <c r="F73" s="8">
        <f>F72/E72*100</f>
        <v>109.60735699093614</v>
      </c>
      <c r="G73" s="8">
        <v>52040</v>
      </c>
      <c r="H73" s="8">
        <f>H72/G72*100</f>
        <v>103.4450774365036</v>
      </c>
      <c r="I73" s="8">
        <f>I72/H72*100</f>
        <v>103.24317208879266</v>
      </c>
    </row>
    <row r="74" spans="1:9" ht="16.5" customHeight="1" x14ac:dyDescent="0.2">
      <c r="A74" s="7" t="s">
        <v>111</v>
      </c>
      <c r="B74" s="7" t="s">
        <v>112</v>
      </c>
      <c r="C74" s="7" t="s">
        <v>102</v>
      </c>
      <c r="D74" s="8">
        <v>30955.7</v>
      </c>
      <c r="E74" s="8">
        <v>47657.4</v>
      </c>
      <c r="F74" s="8">
        <v>50820</v>
      </c>
      <c r="G74" s="8">
        <v>53870</v>
      </c>
      <c r="H74" s="8">
        <v>56502.239999999998</v>
      </c>
      <c r="I74" s="8">
        <v>59000</v>
      </c>
    </row>
    <row r="75" spans="1:9" ht="16.5" customHeight="1" x14ac:dyDescent="0.2">
      <c r="A75" s="7" t="s">
        <v>113</v>
      </c>
      <c r="B75" s="7" t="s">
        <v>11</v>
      </c>
      <c r="C75" s="7" t="s">
        <v>12</v>
      </c>
      <c r="D75" s="8">
        <v>110.8</v>
      </c>
      <c r="E75" s="8">
        <f>E74/D74*100</f>
        <v>153.95355298054963</v>
      </c>
      <c r="F75" s="8">
        <f>F74/E74*100</f>
        <v>106.63611527275931</v>
      </c>
      <c r="G75" s="8">
        <f>G74/F74*100</f>
        <v>106.00157418339235</v>
      </c>
      <c r="H75" s="8">
        <f>H74/G74*100</f>
        <v>104.88628178949322</v>
      </c>
      <c r="I75" s="8">
        <f>I74/H74*100</f>
        <v>104.42063889856404</v>
      </c>
    </row>
    <row r="76" spans="1:9" ht="16.5" customHeight="1" x14ac:dyDescent="0.2">
      <c r="A76" s="7" t="s">
        <v>114</v>
      </c>
      <c r="B76" s="7" t="s">
        <v>115</v>
      </c>
      <c r="C76" s="7" t="s">
        <v>12</v>
      </c>
      <c r="D76" s="8">
        <v>108.74</v>
      </c>
      <c r="E76" s="8">
        <f>E66/E42*100</f>
        <v>112.2448224351557</v>
      </c>
      <c r="F76" s="8">
        <f>F66/F42*100</f>
        <v>102.99758047094379</v>
      </c>
      <c r="G76" s="8">
        <f>G66/G42*100</f>
        <v>103.07370951042665</v>
      </c>
      <c r="H76" s="8">
        <f>H66/H42*100</f>
        <v>102.29998744670389</v>
      </c>
      <c r="I76" s="8">
        <f>I66/I42*100</f>
        <v>102.19654087253525</v>
      </c>
    </row>
    <row r="77" spans="1:9" ht="16.5" customHeight="1" x14ac:dyDescent="0.2">
      <c r="A77" s="7" t="s">
        <v>116</v>
      </c>
      <c r="B77" s="7" t="s">
        <v>117</v>
      </c>
      <c r="C77" s="7" t="s">
        <v>26</v>
      </c>
      <c r="D77" s="8">
        <v>16808483.02</v>
      </c>
      <c r="E77" s="8">
        <f>E78*12*E11</f>
        <v>20464486.775999997</v>
      </c>
      <c r="F77" s="8">
        <f>F78*12*F11</f>
        <v>23022205.199999999</v>
      </c>
      <c r="G77" s="8">
        <f>G78*12*G11</f>
        <v>24997680</v>
      </c>
      <c r="H77" s="8">
        <f>H78*12*H11</f>
        <v>26766180</v>
      </c>
      <c r="I77" s="8">
        <f>I78*12*I11</f>
        <v>28651302</v>
      </c>
    </row>
    <row r="78" spans="1:9" ht="27" customHeight="1" x14ac:dyDescent="0.2">
      <c r="A78" s="7" t="s">
        <v>118</v>
      </c>
      <c r="B78" s="7" t="s">
        <v>119</v>
      </c>
      <c r="C78" s="7" t="s">
        <v>102</v>
      </c>
      <c r="D78" s="8">
        <v>27333</v>
      </c>
      <c r="E78" s="8">
        <v>33321.1</v>
      </c>
      <c r="F78" s="8">
        <v>37515</v>
      </c>
      <c r="G78" s="8">
        <v>40750</v>
      </c>
      <c r="H78" s="8">
        <v>43650</v>
      </c>
      <c r="I78" s="8">
        <v>46770</v>
      </c>
    </row>
    <row r="79" spans="1:9" ht="24.6" customHeight="1" x14ac:dyDescent="0.2">
      <c r="A79" s="7" t="s">
        <v>120</v>
      </c>
      <c r="B79" s="7" t="s">
        <v>11</v>
      </c>
      <c r="C79" s="7" t="s">
        <v>12</v>
      </c>
      <c r="D79" s="8">
        <v>113.97</v>
      </c>
      <c r="E79" s="8">
        <f>E78/D78*100</f>
        <v>121.90795009695239</v>
      </c>
      <c r="F79" s="8">
        <f>F78/E78*100</f>
        <v>112.58631917913875</v>
      </c>
      <c r="G79" s="8">
        <f>G78/F78*100</f>
        <v>108.62321737971479</v>
      </c>
      <c r="H79" s="8">
        <f>H78/G78*100</f>
        <v>107.11656441717791</v>
      </c>
      <c r="I79" s="8">
        <f>I78/H78*100</f>
        <v>107.14776632302406</v>
      </c>
    </row>
    <row r="80" spans="1:9" ht="27" customHeight="1" x14ac:dyDescent="0.2">
      <c r="A80" s="7" t="s">
        <v>121</v>
      </c>
      <c r="B80" s="7" t="s">
        <v>122</v>
      </c>
      <c r="C80" s="7" t="s">
        <v>12</v>
      </c>
      <c r="D80" s="13">
        <v>107.62</v>
      </c>
      <c r="E80" s="13">
        <f>E79/E42*100</f>
        <v>112.35755769304367</v>
      </c>
      <c r="F80" s="13">
        <f>F79/F42*100</f>
        <v>103.00669641275275</v>
      </c>
      <c r="G80" s="13">
        <f>G79/G42*100</f>
        <v>103.058081005422</v>
      </c>
      <c r="H80" s="13">
        <f>H79/H42*100</f>
        <v>102.99669655497877</v>
      </c>
      <c r="I80" s="13">
        <f>I79/I42*100</f>
        <v>103.02669838752314</v>
      </c>
    </row>
    <row r="81" spans="1:9" ht="27" customHeight="1" x14ac:dyDescent="0.2">
      <c r="A81" s="7" t="s">
        <v>123</v>
      </c>
      <c r="B81" s="7" t="s">
        <v>124</v>
      </c>
      <c r="C81" s="7" t="s">
        <v>26</v>
      </c>
      <c r="D81" s="8">
        <v>946750.2</v>
      </c>
      <c r="E81" s="8">
        <v>1128723.8500000001</v>
      </c>
      <c r="F81" s="8">
        <v>1207734.5</v>
      </c>
      <c r="G81" s="8">
        <v>1301937.8</v>
      </c>
      <c r="H81" s="8">
        <v>1406092.8</v>
      </c>
      <c r="I81" s="8">
        <v>1518580</v>
      </c>
    </row>
    <row r="82" spans="1:9" ht="16.5" customHeight="1" x14ac:dyDescent="0.2">
      <c r="A82" s="7"/>
      <c r="B82" s="7" t="s">
        <v>104</v>
      </c>
      <c r="C82" s="7"/>
      <c r="D82" s="13"/>
      <c r="E82" s="13"/>
      <c r="F82" s="13"/>
      <c r="G82" s="13"/>
      <c r="H82" s="13"/>
      <c r="I82" s="13"/>
    </row>
    <row r="83" spans="1:9" ht="16.5" customHeight="1" x14ac:dyDescent="0.2">
      <c r="A83" s="7" t="s">
        <v>125</v>
      </c>
      <c r="B83" s="7" t="s">
        <v>126</v>
      </c>
      <c r="C83" s="7" t="s">
        <v>26</v>
      </c>
      <c r="D83" s="8">
        <v>321895</v>
      </c>
      <c r="E83" s="8">
        <v>384845</v>
      </c>
      <c r="F83" s="8">
        <v>410630</v>
      </c>
      <c r="G83" s="8">
        <v>442659</v>
      </c>
      <c r="H83" s="8">
        <v>478070</v>
      </c>
      <c r="I83" s="8">
        <v>519354</v>
      </c>
    </row>
    <row r="84" spans="1:9" ht="16.5" customHeight="1" x14ac:dyDescent="0.2">
      <c r="A84" s="7" t="s">
        <v>127</v>
      </c>
      <c r="B84" s="7" t="s">
        <v>128</v>
      </c>
      <c r="C84" s="7" t="s">
        <v>26</v>
      </c>
      <c r="D84" s="8">
        <v>786249.2</v>
      </c>
      <c r="E84" s="8">
        <v>921875.5</v>
      </c>
      <c r="F84" s="8">
        <v>995630</v>
      </c>
      <c r="G84" s="8">
        <v>1075280</v>
      </c>
      <c r="H84" s="8">
        <v>1163450</v>
      </c>
      <c r="I84" s="8">
        <v>1260015</v>
      </c>
    </row>
    <row r="85" spans="1:9" ht="16.5" customHeight="1" x14ac:dyDescent="0.2">
      <c r="A85" s="7" t="s">
        <v>129</v>
      </c>
      <c r="B85" s="7" t="s">
        <v>11</v>
      </c>
      <c r="C85" s="7" t="s">
        <v>12</v>
      </c>
      <c r="D85" s="8">
        <v>135.9</v>
      </c>
      <c r="E85" s="8">
        <v>117.24</v>
      </c>
      <c r="F85" s="8">
        <v>108</v>
      </c>
      <c r="G85" s="8">
        <v>108</v>
      </c>
      <c r="H85" s="8">
        <v>108.19</v>
      </c>
      <c r="I85" s="8">
        <v>108.29</v>
      </c>
    </row>
    <row r="86" spans="1:9" ht="27" customHeight="1" x14ac:dyDescent="0.2">
      <c r="A86" s="7" t="s">
        <v>130</v>
      </c>
      <c r="B86" s="7" t="s">
        <v>131</v>
      </c>
      <c r="C86" s="7" t="s">
        <v>85</v>
      </c>
      <c r="D86" s="8">
        <v>53</v>
      </c>
      <c r="E86" s="8">
        <v>45</v>
      </c>
      <c r="F86" s="8">
        <v>30</v>
      </c>
      <c r="G86" s="8">
        <v>30</v>
      </c>
      <c r="H86" s="8">
        <v>30</v>
      </c>
      <c r="I86" s="8">
        <v>30</v>
      </c>
    </row>
    <row r="87" spans="1:9" ht="27" customHeight="1" x14ac:dyDescent="0.2">
      <c r="A87" s="7" t="s">
        <v>132</v>
      </c>
      <c r="B87" s="7" t="s">
        <v>133</v>
      </c>
      <c r="C87" s="7" t="s">
        <v>12</v>
      </c>
      <c r="D87" s="8">
        <v>0.2</v>
      </c>
      <c r="E87" s="8">
        <v>0.17</v>
      </c>
      <c r="F87" s="8">
        <v>0.11</v>
      </c>
      <c r="G87" s="8">
        <v>0.11</v>
      </c>
      <c r="H87" s="8">
        <v>0.11</v>
      </c>
      <c r="I87" s="8">
        <v>0.11</v>
      </c>
    </row>
    <row r="90" spans="1:9" ht="18.75" x14ac:dyDescent="0.3">
      <c r="B90" s="15" t="s">
        <v>137</v>
      </c>
    </row>
  </sheetData>
  <mergeCells count="6">
    <mergeCell ref="B29:I29"/>
    <mergeCell ref="A7:I7"/>
    <mergeCell ref="A1:E1"/>
    <mergeCell ref="A9:A10"/>
    <mergeCell ref="B9:B10"/>
    <mergeCell ref="C9:C10"/>
  </mergeCells>
  <pageMargins left="0.23622047244094491" right="0.23622047244094491" top="0.39370078740157483" bottom="0.39370078740157483" header="0.31496062992125984" footer="0.31496062992125984"/>
  <pageSetup paperSize="9" scale="88" fitToHeight="5" orientation="landscape" horizontalDpi="300" verticalDpi="300" r:id="rId1"/>
  <headerFooter>
    <oddFooter>&amp;C&amp;"Tahoma,Обычный"&amp;8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Миннеханова Резеда Мунировна</dc:creator>
  <cp:lastModifiedBy>Алсу Аглямзянова</cp:lastModifiedBy>
  <cp:revision>84</cp:revision>
  <cp:lastPrinted>2025-10-22T13:01:36Z</cp:lastPrinted>
  <dcterms:created xsi:type="dcterms:W3CDTF">2023-04-27T06:13:07Z</dcterms:created>
  <dcterms:modified xsi:type="dcterms:W3CDTF">2026-02-12T13:28:55Z</dcterms:modified>
  <dc:language>ru-RU</dc:language>
</cp:coreProperties>
</file>