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2" r:id="rId1"/>
  </sheets>
  <calcPr calcId="144525"/>
</workbook>
</file>

<file path=xl/calcChain.xml><?xml version="1.0" encoding="utf-8"?>
<calcChain xmlns="http://schemas.openxmlformats.org/spreadsheetml/2006/main">
  <c r="D84" i="2" l="1"/>
  <c r="D83" i="2"/>
  <c r="D82" i="2"/>
  <c r="B81" i="2"/>
  <c r="D81" i="2" s="1"/>
  <c r="D80" i="2"/>
  <c r="D79" i="2"/>
  <c r="D78" i="2"/>
  <c r="C77" i="2"/>
  <c r="B77" i="2"/>
  <c r="D77" i="2" s="1"/>
  <c r="D76" i="2"/>
  <c r="C75" i="2"/>
  <c r="B75" i="2"/>
  <c r="D75" i="2" s="1"/>
  <c r="D74" i="2"/>
  <c r="C73" i="2"/>
  <c r="B73" i="2"/>
  <c r="D73" i="2" s="1"/>
  <c r="D72" i="2"/>
  <c r="D71" i="2"/>
  <c r="D70" i="2"/>
  <c r="D69" i="2"/>
  <c r="D68" i="2"/>
  <c r="C67" i="2"/>
  <c r="B67" i="2"/>
  <c r="D67" i="2" s="1"/>
  <c r="D66" i="2"/>
  <c r="C65" i="2"/>
  <c r="B65" i="2"/>
  <c r="D65" i="2" s="1"/>
  <c r="D64" i="2"/>
  <c r="D63" i="2"/>
  <c r="D62" i="2"/>
  <c r="C61" i="2"/>
  <c r="B61" i="2"/>
  <c r="D61" i="2" s="1"/>
  <c r="D60" i="2"/>
  <c r="D59" i="2"/>
  <c r="D58" i="2"/>
  <c r="D57" i="2"/>
  <c r="D56" i="2"/>
  <c r="C55" i="2"/>
  <c r="B55" i="2"/>
  <c r="D55" i="2" s="1"/>
  <c r="D54" i="2"/>
  <c r="D53" i="2"/>
  <c r="D52" i="2"/>
  <c r="C51" i="2"/>
  <c r="B51" i="2"/>
  <c r="D51" i="2" s="1"/>
  <c r="D50" i="2"/>
  <c r="C49" i="2"/>
  <c r="B49" i="2"/>
  <c r="D49" i="2" s="1"/>
  <c r="D48" i="2"/>
  <c r="D47" i="2"/>
  <c r="D46" i="2"/>
  <c r="D45" i="2"/>
  <c r="D44" i="2"/>
  <c r="D43" i="2"/>
  <c r="D42" i="2"/>
  <c r="C41" i="2"/>
  <c r="B41" i="2"/>
  <c r="B40" i="2" s="1"/>
  <c r="C40" i="2"/>
  <c r="D40" i="2" s="1"/>
  <c r="D41" i="2" l="1"/>
  <c r="D38" i="2" l="1"/>
  <c r="D37" i="2"/>
  <c r="D36" i="2"/>
  <c r="D35" i="2"/>
  <c r="D34" i="2"/>
  <c r="D33" i="2"/>
  <c r="D32" i="2"/>
  <c r="C31" i="2"/>
  <c r="B31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1" i="2"/>
  <c r="D10" i="2"/>
  <c r="D9" i="2"/>
  <c r="D8" i="2"/>
  <c r="D7" i="2"/>
  <c r="C6" i="2"/>
  <c r="D6" i="2" s="1"/>
  <c r="B6" i="2"/>
  <c r="B5" i="2" l="1"/>
  <c r="D31" i="2"/>
  <c r="C5" i="2"/>
  <c r="D5" i="2" s="1"/>
</calcChain>
</file>

<file path=xl/sharedStrings.xml><?xml version="1.0" encoding="utf-8"?>
<sst xmlns="http://schemas.openxmlformats.org/spreadsheetml/2006/main" count="122" uniqueCount="98">
  <si>
    <t xml:space="preserve">уменьшение численности получателей выплат, пособий и компенсаций </t>
  </si>
  <si>
    <t>оплата работ "по факту" на основании актов выполненных работ</t>
  </si>
  <si>
    <t>Наименование  показателя</t>
  </si>
  <si>
    <t>Уточненный план на 01.01.2026 год</t>
  </si>
  <si>
    <t>Фактическое исполнение на 1.01.2026г</t>
  </si>
  <si>
    <t>% исполнения к  уточненному плану</t>
  </si>
  <si>
    <t>Причины отклонения от плановых назначений</t>
  </si>
  <si>
    <t>НАЛОГОВЫЕ И НЕНАЛОГОВЫЕ  ДОХОДЫ</t>
  </si>
  <si>
    <t>Налоги на прибыль, доходы</t>
  </si>
  <si>
    <t>Налог на доходы  физических  лиц (100%)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</si>
  <si>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</si>
  <si>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</si>
  <si>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</si>
  <si>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Единый налог на вмененный доход</t>
  </si>
  <si>
    <t>Поступила задолженность</t>
  </si>
  <si>
    <t>Единый сельскохозяйственный налог</t>
  </si>
  <si>
    <t>Налоги на имущество</t>
  </si>
  <si>
    <t>Налоги на имущество физических лиц</t>
  </si>
  <si>
    <t xml:space="preserve">Земельный налог </t>
  </si>
  <si>
    <t>НДПИ</t>
  </si>
  <si>
    <t>Увеличение начисления</t>
  </si>
  <si>
    <t>Государственная пошлина</t>
  </si>
  <si>
    <t>Доходы от уплаты акцизов</t>
  </si>
  <si>
    <t>Доходы от использования имущества</t>
  </si>
  <si>
    <t xml:space="preserve">Арендная плата и поступления от продажи права на заключение договоров аренды за земли </t>
  </si>
  <si>
    <t>Поступления платжей от физ лиц за аренду земельных участков</t>
  </si>
  <si>
    <t>Доходы от сдачи в аренду имущества, находящегося в опер. управлении органов местного самоуправления</t>
  </si>
  <si>
    <t>Поступила начисленная сумма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</si>
  <si>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</si>
  <si>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</si>
  <si>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Увеличение реализуемого имущества</t>
  </si>
  <si>
    <t>Административные платежи и сборы</t>
  </si>
  <si>
    <t>Штрафы, санкции, возмещение ущерба</t>
  </si>
  <si>
    <t>Плата за негативное воздействие на окружающую среду</t>
  </si>
  <si>
    <t>Прочие   неналоговые   доходы</t>
  </si>
  <si>
    <t>Средства самообложения</t>
  </si>
  <si>
    <t>Невыясненные поступления</t>
  </si>
  <si>
    <t xml:space="preserve"> БЕЗВОЗМЕЗДНЫЕ  ПОСТУПЛЕНИЯ </t>
  </si>
  <si>
    <t>Дотации от других бюджетов бюджетной системы РФ</t>
  </si>
  <si>
    <t>Поступила сумма из бюджета РТ</t>
  </si>
  <si>
    <t>Субсидии от других бюджетов бюджетной системы РФ</t>
  </si>
  <si>
    <t>Субвенции от других бюджетов бюджетной системы РФ</t>
  </si>
  <si>
    <t>Иные межбюджетные трансферты</t>
  </si>
  <si>
    <t xml:space="preserve">Прочие безвозмездные поступления </t>
  </si>
  <si>
    <t>Доходы бюджета от возврата бюджетными учреждениями</t>
  </si>
  <si>
    <t>Поступленияот возврата бюджетными учреждениями</t>
  </si>
  <si>
    <t>Возврат остатков субсидий и субвеций прошлых лет</t>
  </si>
  <si>
    <t>Согласно БК РФ возврат остатков на начало года</t>
  </si>
  <si>
    <t>ВСЕГО ДОХОДОВ:</t>
  </si>
  <si>
    <t>тыс.руб</t>
  </si>
  <si>
    <t xml:space="preserve">Расходы бюджета - всего
в том числе: </t>
  </si>
  <si>
    <t>ОБЩЕГОСУДАРСТВЕННЫЕ ВОПРОСЫ(0100)</t>
  </si>
  <si>
    <t>Функционирование высшего должностного лица субъекта Российской Федерации и муниципального образования(0102)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</si>
  <si>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образований(0103)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</si>
  <si>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администраций(0104)</t>
  </si>
  <si>
    <t>Судебная система(0105)</t>
  </si>
  <si>
    <t>Обеспечение деятельности финансовых, налоговых и таможенных органов и органов финансового (финансово-бюджетного) надзора(0106)</t>
  </si>
  <si>
    <t>Обеспечение проведения выборов и референдумов(0107)</t>
  </si>
  <si>
    <t>Другие общегосударственные вопросы(0113)</t>
  </si>
  <si>
    <t>НАЦИОНАЛЬНАЯ ОБОРОНА(0200)</t>
  </si>
  <si>
    <t>Мобилизационная и вневойсковая подготовка(0203)</t>
  </si>
  <si>
    <t>НАЦИОНАЛЬНАЯ БЕЗОПАСНОСТЬ И ПРАВООХРАНИТЕЛЬНАЯ ДЕЯТЕЛЬНОСТЬ(0300)</t>
  </si>
  <si>
    <t>Гражданская оборона(0309)</t>
  </si>
  <si>
    <t>Защита населения и территории от чрезвычайных ситуаций природного и техногенного характера, пожарная безопасность(0310)</t>
  </si>
  <si>
    <t>Другие вопросы в области национальной безопасности и правоохранительной деятельности(0314)</t>
  </si>
  <si>
    <t>НАЦИОНАЛЬНАЯ ЭКОНОМИКА(0400)</t>
  </si>
  <si>
    <t>Сельское хозяйство и рыболовство(0405)</t>
  </si>
  <si>
    <t>Водное хозяйство(0406)</t>
  </si>
  <si>
    <t>Транспорт(0408)</t>
  </si>
  <si>
    <t>Дорожное хозяйство (дорожные фонды)(0409)</t>
  </si>
  <si>
    <t>Другие вопросы в области национальной экономики(0412)</t>
  </si>
  <si>
    <t>ЖИЛИЩНО-КОММУНАЛЬНОЕ ХОЗЯЙСТВО(0500)</t>
  </si>
  <si>
    <t>Жилищное хозяйство(0501)</t>
  </si>
  <si>
    <t>Коммунальное хозяйство(0502)</t>
  </si>
  <si>
    <t>Благоустройство(0503)</t>
  </si>
  <si>
    <t>ОХРАНА ОКРУЖАЮЩЕЙ СРЕДЫ(0600)</t>
  </si>
  <si>
    <t>Охрана объектов растительного и животного мира и среды их обитания(0603)</t>
  </si>
  <si>
    <t>ОБРАЗОВАНИЕ(0700)</t>
  </si>
  <si>
    <t>Дошкольное образование(0701)</t>
  </si>
  <si>
    <t>Общее образование(0702)</t>
  </si>
  <si>
    <t>Дополнительное образование детей(0703)</t>
  </si>
  <si>
    <t>Молодежная политика(0707)</t>
  </si>
  <si>
    <t>Другие вопросы в области образования(0709)</t>
  </si>
  <si>
    <t>КУЛЬТУРА, КИНЕМАТОГРАФИЯ(0800)</t>
  </si>
  <si>
    <t>Культура(0801)</t>
  </si>
  <si>
    <t>ЗДРАВООХРАНЕНИЕ(0900)</t>
  </si>
  <si>
    <t>Санитарно-эпидемиологическое благополучие(0907)</t>
  </si>
  <si>
    <t>СОЦИАЛЬНАЯ ПОЛИТИКА(1000)</t>
  </si>
  <si>
    <t>Пенсионное обеспечение(1001)</t>
  </si>
  <si>
    <t>Социальное обеспечение населения(1003)</t>
  </si>
  <si>
    <t>Охрана семьи и детства(1004)</t>
  </si>
  <si>
    <t>ФИЗИЧЕСКАЯ КУЛЬТУРА И СПОРТ(1100)</t>
  </si>
  <si>
    <t>Физическая культура(1101)</t>
  </si>
  <si>
    <t>Массовый спорт(1102)</t>
  </si>
  <si>
    <t>Спорт высших достижений(1103)</t>
  </si>
  <si>
    <t xml:space="preserve"> Исполнение  бюджета Кукморского  муниципального района Республики Татарстан  на 01.01.2026 год </t>
  </si>
  <si>
    <t>заявительный характер выплаты пособий и компенсаций</t>
  </si>
  <si>
    <t>экономия, сложившаяся по результатам выполнения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</si>
</sst>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</font>
    <font>
      <sz val="11"/>
      <name val="Times New Roman CYR"/>
    </font>
    <font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3" fontId="2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49" fontId="2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E58" sqref="E58"/>
    </sheetView>
  </sheetViews>
  <sheetFormatPr defaultRowHeight="12.75" x14ac:dyDescent="0.2"/>
  <cols>
    <col min="1" max="1" width="47.85546875" customWidth="1"/>
    <col min="2" max="3" width="15.5703125" style="24" customWidth="1"/>
    <col min="4" max="4" width="15.42578125" style="25" customWidth="1"/>
    <col min="5" max="5" width="41.140625" customWidth="1"/>
    <col min="257" max="257" width="47.85546875" customWidth="1"/>
    <col min="258" max="259" width="15.5703125" customWidth="1"/>
    <col min="260" max="260" width="15.42578125" customWidth="1"/>
    <col min="261" max="261" width="41.140625" customWidth="1"/>
    <col min="513" max="513" width="47.85546875" customWidth="1"/>
    <col min="514" max="515" width="15.5703125" customWidth="1"/>
    <col min="516" max="516" width="15.42578125" customWidth="1"/>
    <col min="517" max="517" width="41.140625" customWidth="1"/>
    <col min="769" max="769" width="47.85546875" customWidth="1"/>
    <col min="770" max="771" width="15.5703125" customWidth="1"/>
    <col min="772" max="772" width="15.42578125" customWidth="1"/>
    <col min="773" max="773" width="41.140625" customWidth="1"/>
    <col min="1025" max="1025" width="47.85546875" customWidth="1"/>
    <col min="1026" max="1027" width="15.5703125" customWidth="1"/>
    <col min="1028" max="1028" width="15.42578125" customWidth="1"/>
    <col min="1029" max="1029" width="41.140625" customWidth="1"/>
    <col min="1281" max="1281" width="47.85546875" customWidth="1"/>
    <col min="1282" max="1283" width="15.5703125" customWidth="1"/>
    <col min="1284" max="1284" width="15.42578125" customWidth="1"/>
    <col min="1285" max="1285" width="41.140625" customWidth="1"/>
    <col min="1537" max="1537" width="47.85546875" customWidth="1"/>
    <col min="1538" max="1539" width="15.5703125" customWidth="1"/>
    <col min="1540" max="1540" width="15.42578125" customWidth="1"/>
    <col min="1541" max="1541" width="41.140625" customWidth="1"/>
    <col min="1793" max="1793" width="47.85546875" customWidth="1"/>
    <col min="1794" max="1795" width="15.5703125" customWidth="1"/>
    <col min="1796" max="1796" width="15.42578125" customWidth="1"/>
    <col min="1797" max="1797" width="41.140625" customWidth="1"/>
    <col min="2049" max="2049" width="47.85546875" customWidth="1"/>
    <col min="2050" max="2051" width="15.5703125" customWidth="1"/>
    <col min="2052" max="2052" width="15.42578125" customWidth="1"/>
    <col min="2053" max="2053" width="41.140625" customWidth="1"/>
    <col min="2305" max="2305" width="47.85546875" customWidth="1"/>
    <col min="2306" max="2307" width="15.5703125" customWidth="1"/>
    <col min="2308" max="2308" width="15.42578125" customWidth="1"/>
    <col min="2309" max="2309" width="41.140625" customWidth="1"/>
    <col min="2561" max="2561" width="47.85546875" customWidth="1"/>
    <col min="2562" max="2563" width="15.5703125" customWidth="1"/>
    <col min="2564" max="2564" width="15.42578125" customWidth="1"/>
    <col min="2565" max="2565" width="41.140625" customWidth="1"/>
    <col min="2817" max="2817" width="47.85546875" customWidth="1"/>
    <col min="2818" max="2819" width="15.5703125" customWidth="1"/>
    <col min="2820" max="2820" width="15.42578125" customWidth="1"/>
    <col min="2821" max="2821" width="41.140625" customWidth="1"/>
    <col min="3073" max="3073" width="47.85546875" customWidth="1"/>
    <col min="3074" max="3075" width="15.5703125" customWidth="1"/>
    <col min="3076" max="3076" width="15.42578125" customWidth="1"/>
    <col min="3077" max="3077" width="41.140625" customWidth="1"/>
    <col min="3329" max="3329" width="47.85546875" customWidth="1"/>
    <col min="3330" max="3331" width="15.5703125" customWidth="1"/>
    <col min="3332" max="3332" width="15.42578125" customWidth="1"/>
    <col min="3333" max="3333" width="41.140625" customWidth="1"/>
    <col min="3585" max="3585" width="47.85546875" customWidth="1"/>
    <col min="3586" max="3587" width="15.5703125" customWidth="1"/>
    <col min="3588" max="3588" width="15.42578125" customWidth="1"/>
    <col min="3589" max="3589" width="41.140625" customWidth="1"/>
    <col min="3841" max="3841" width="47.85546875" customWidth="1"/>
    <col min="3842" max="3843" width="15.5703125" customWidth="1"/>
    <col min="3844" max="3844" width="15.42578125" customWidth="1"/>
    <col min="3845" max="3845" width="41.140625" customWidth="1"/>
    <col min="4097" max="4097" width="47.85546875" customWidth="1"/>
    <col min="4098" max="4099" width="15.5703125" customWidth="1"/>
    <col min="4100" max="4100" width="15.42578125" customWidth="1"/>
    <col min="4101" max="4101" width="41.140625" customWidth="1"/>
    <col min="4353" max="4353" width="47.85546875" customWidth="1"/>
    <col min="4354" max="4355" width="15.5703125" customWidth="1"/>
    <col min="4356" max="4356" width="15.42578125" customWidth="1"/>
    <col min="4357" max="4357" width="41.140625" customWidth="1"/>
    <col min="4609" max="4609" width="47.85546875" customWidth="1"/>
    <col min="4610" max="4611" width="15.5703125" customWidth="1"/>
    <col min="4612" max="4612" width="15.42578125" customWidth="1"/>
    <col min="4613" max="4613" width="41.140625" customWidth="1"/>
    <col min="4865" max="4865" width="47.85546875" customWidth="1"/>
    <col min="4866" max="4867" width="15.5703125" customWidth="1"/>
    <col min="4868" max="4868" width="15.42578125" customWidth="1"/>
    <col min="4869" max="4869" width="41.140625" customWidth="1"/>
    <col min="5121" max="5121" width="47.85546875" customWidth="1"/>
    <col min="5122" max="5123" width="15.5703125" customWidth="1"/>
    <col min="5124" max="5124" width="15.42578125" customWidth="1"/>
    <col min="5125" max="5125" width="41.140625" customWidth="1"/>
    <col min="5377" max="5377" width="47.85546875" customWidth="1"/>
    <col min="5378" max="5379" width="15.5703125" customWidth="1"/>
    <col min="5380" max="5380" width="15.42578125" customWidth="1"/>
    <col min="5381" max="5381" width="41.140625" customWidth="1"/>
    <col min="5633" max="5633" width="47.85546875" customWidth="1"/>
    <col min="5634" max="5635" width="15.5703125" customWidth="1"/>
    <col min="5636" max="5636" width="15.42578125" customWidth="1"/>
    <col min="5637" max="5637" width="41.140625" customWidth="1"/>
    <col min="5889" max="5889" width="47.85546875" customWidth="1"/>
    <col min="5890" max="5891" width="15.5703125" customWidth="1"/>
    <col min="5892" max="5892" width="15.42578125" customWidth="1"/>
    <col min="5893" max="5893" width="41.140625" customWidth="1"/>
    <col min="6145" max="6145" width="47.85546875" customWidth="1"/>
    <col min="6146" max="6147" width="15.5703125" customWidth="1"/>
    <col min="6148" max="6148" width="15.42578125" customWidth="1"/>
    <col min="6149" max="6149" width="41.140625" customWidth="1"/>
    <col min="6401" max="6401" width="47.85546875" customWidth="1"/>
    <col min="6402" max="6403" width="15.5703125" customWidth="1"/>
    <col min="6404" max="6404" width="15.42578125" customWidth="1"/>
    <col min="6405" max="6405" width="41.140625" customWidth="1"/>
    <col min="6657" max="6657" width="47.85546875" customWidth="1"/>
    <col min="6658" max="6659" width="15.5703125" customWidth="1"/>
    <col min="6660" max="6660" width="15.42578125" customWidth="1"/>
    <col min="6661" max="6661" width="41.140625" customWidth="1"/>
    <col min="6913" max="6913" width="47.85546875" customWidth="1"/>
    <col min="6914" max="6915" width="15.5703125" customWidth="1"/>
    <col min="6916" max="6916" width="15.42578125" customWidth="1"/>
    <col min="6917" max="6917" width="41.140625" customWidth="1"/>
    <col min="7169" max="7169" width="47.85546875" customWidth="1"/>
    <col min="7170" max="7171" width="15.5703125" customWidth="1"/>
    <col min="7172" max="7172" width="15.42578125" customWidth="1"/>
    <col min="7173" max="7173" width="41.140625" customWidth="1"/>
    <col min="7425" max="7425" width="47.85546875" customWidth="1"/>
    <col min="7426" max="7427" width="15.5703125" customWidth="1"/>
    <col min="7428" max="7428" width="15.42578125" customWidth="1"/>
    <col min="7429" max="7429" width="41.140625" customWidth="1"/>
    <col min="7681" max="7681" width="47.85546875" customWidth="1"/>
    <col min="7682" max="7683" width="15.5703125" customWidth="1"/>
    <col min="7684" max="7684" width="15.42578125" customWidth="1"/>
    <col min="7685" max="7685" width="41.140625" customWidth="1"/>
    <col min="7937" max="7937" width="47.85546875" customWidth="1"/>
    <col min="7938" max="7939" width="15.5703125" customWidth="1"/>
    <col min="7940" max="7940" width="15.42578125" customWidth="1"/>
    <col min="7941" max="7941" width="41.140625" customWidth="1"/>
    <col min="8193" max="8193" width="47.85546875" customWidth="1"/>
    <col min="8194" max="8195" width="15.5703125" customWidth="1"/>
    <col min="8196" max="8196" width="15.42578125" customWidth="1"/>
    <col min="8197" max="8197" width="41.140625" customWidth="1"/>
    <col min="8449" max="8449" width="47.85546875" customWidth="1"/>
    <col min="8450" max="8451" width="15.5703125" customWidth="1"/>
    <col min="8452" max="8452" width="15.42578125" customWidth="1"/>
    <col min="8453" max="8453" width="41.140625" customWidth="1"/>
    <col min="8705" max="8705" width="47.85546875" customWidth="1"/>
    <col min="8706" max="8707" width="15.5703125" customWidth="1"/>
    <col min="8708" max="8708" width="15.42578125" customWidth="1"/>
    <col min="8709" max="8709" width="41.140625" customWidth="1"/>
    <col min="8961" max="8961" width="47.85546875" customWidth="1"/>
    <col min="8962" max="8963" width="15.5703125" customWidth="1"/>
    <col min="8964" max="8964" width="15.42578125" customWidth="1"/>
    <col min="8965" max="8965" width="41.140625" customWidth="1"/>
    <col min="9217" max="9217" width="47.85546875" customWidth="1"/>
    <col min="9218" max="9219" width="15.5703125" customWidth="1"/>
    <col min="9220" max="9220" width="15.42578125" customWidth="1"/>
    <col min="9221" max="9221" width="41.140625" customWidth="1"/>
    <col min="9473" max="9473" width="47.85546875" customWidth="1"/>
    <col min="9474" max="9475" width="15.5703125" customWidth="1"/>
    <col min="9476" max="9476" width="15.42578125" customWidth="1"/>
    <col min="9477" max="9477" width="41.140625" customWidth="1"/>
    <col min="9729" max="9729" width="47.85546875" customWidth="1"/>
    <col min="9730" max="9731" width="15.5703125" customWidth="1"/>
    <col min="9732" max="9732" width="15.42578125" customWidth="1"/>
    <col min="9733" max="9733" width="41.140625" customWidth="1"/>
    <col min="9985" max="9985" width="47.85546875" customWidth="1"/>
    <col min="9986" max="9987" width="15.5703125" customWidth="1"/>
    <col min="9988" max="9988" width="15.42578125" customWidth="1"/>
    <col min="9989" max="9989" width="41.140625" customWidth="1"/>
    <col min="10241" max="10241" width="47.85546875" customWidth="1"/>
    <col min="10242" max="10243" width="15.5703125" customWidth="1"/>
    <col min="10244" max="10244" width="15.42578125" customWidth="1"/>
    <col min="10245" max="10245" width="41.140625" customWidth="1"/>
    <col min="10497" max="10497" width="47.85546875" customWidth="1"/>
    <col min="10498" max="10499" width="15.5703125" customWidth="1"/>
    <col min="10500" max="10500" width="15.42578125" customWidth="1"/>
    <col min="10501" max="10501" width="41.140625" customWidth="1"/>
    <col min="10753" max="10753" width="47.85546875" customWidth="1"/>
    <col min="10754" max="10755" width="15.5703125" customWidth="1"/>
    <col min="10756" max="10756" width="15.42578125" customWidth="1"/>
    <col min="10757" max="10757" width="41.140625" customWidth="1"/>
    <col min="11009" max="11009" width="47.85546875" customWidth="1"/>
    <col min="11010" max="11011" width="15.5703125" customWidth="1"/>
    <col min="11012" max="11012" width="15.42578125" customWidth="1"/>
    <col min="11013" max="11013" width="41.140625" customWidth="1"/>
    <col min="11265" max="11265" width="47.85546875" customWidth="1"/>
    <col min="11266" max="11267" width="15.5703125" customWidth="1"/>
    <col min="11268" max="11268" width="15.42578125" customWidth="1"/>
    <col min="11269" max="11269" width="41.140625" customWidth="1"/>
    <col min="11521" max="11521" width="47.85546875" customWidth="1"/>
    <col min="11522" max="11523" width="15.5703125" customWidth="1"/>
    <col min="11524" max="11524" width="15.42578125" customWidth="1"/>
    <col min="11525" max="11525" width="41.140625" customWidth="1"/>
    <col min="11777" max="11777" width="47.85546875" customWidth="1"/>
    <col min="11778" max="11779" width="15.5703125" customWidth="1"/>
    <col min="11780" max="11780" width="15.42578125" customWidth="1"/>
    <col min="11781" max="11781" width="41.140625" customWidth="1"/>
    <col min="12033" max="12033" width="47.85546875" customWidth="1"/>
    <col min="12034" max="12035" width="15.5703125" customWidth="1"/>
    <col min="12036" max="12036" width="15.42578125" customWidth="1"/>
    <col min="12037" max="12037" width="41.140625" customWidth="1"/>
    <col min="12289" max="12289" width="47.85546875" customWidth="1"/>
    <col min="12290" max="12291" width="15.5703125" customWidth="1"/>
    <col min="12292" max="12292" width="15.42578125" customWidth="1"/>
    <col min="12293" max="12293" width="41.140625" customWidth="1"/>
    <col min="12545" max="12545" width="47.85546875" customWidth="1"/>
    <col min="12546" max="12547" width="15.5703125" customWidth="1"/>
    <col min="12548" max="12548" width="15.42578125" customWidth="1"/>
    <col min="12549" max="12549" width="41.140625" customWidth="1"/>
    <col min="12801" max="12801" width="47.85546875" customWidth="1"/>
    <col min="12802" max="12803" width="15.5703125" customWidth="1"/>
    <col min="12804" max="12804" width="15.42578125" customWidth="1"/>
    <col min="12805" max="12805" width="41.140625" customWidth="1"/>
    <col min="13057" max="13057" width="47.85546875" customWidth="1"/>
    <col min="13058" max="13059" width="15.5703125" customWidth="1"/>
    <col min="13060" max="13060" width="15.42578125" customWidth="1"/>
    <col min="13061" max="13061" width="41.140625" customWidth="1"/>
    <col min="13313" max="13313" width="47.85546875" customWidth="1"/>
    <col min="13314" max="13315" width="15.5703125" customWidth="1"/>
    <col min="13316" max="13316" width="15.42578125" customWidth="1"/>
    <col min="13317" max="13317" width="41.140625" customWidth="1"/>
    <col min="13569" max="13569" width="47.85546875" customWidth="1"/>
    <col min="13570" max="13571" width="15.5703125" customWidth="1"/>
    <col min="13572" max="13572" width="15.42578125" customWidth="1"/>
    <col min="13573" max="13573" width="41.140625" customWidth="1"/>
    <col min="13825" max="13825" width="47.85546875" customWidth="1"/>
    <col min="13826" max="13827" width="15.5703125" customWidth="1"/>
    <col min="13828" max="13828" width="15.42578125" customWidth="1"/>
    <col min="13829" max="13829" width="41.140625" customWidth="1"/>
    <col min="14081" max="14081" width="47.85546875" customWidth="1"/>
    <col min="14082" max="14083" width="15.5703125" customWidth="1"/>
    <col min="14084" max="14084" width="15.42578125" customWidth="1"/>
    <col min="14085" max="14085" width="41.140625" customWidth="1"/>
    <col min="14337" max="14337" width="47.85546875" customWidth="1"/>
    <col min="14338" max="14339" width="15.5703125" customWidth="1"/>
    <col min="14340" max="14340" width="15.42578125" customWidth="1"/>
    <col min="14341" max="14341" width="41.140625" customWidth="1"/>
    <col min="14593" max="14593" width="47.85546875" customWidth="1"/>
    <col min="14594" max="14595" width="15.5703125" customWidth="1"/>
    <col min="14596" max="14596" width="15.42578125" customWidth="1"/>
    <col min="14597" max="14597" width="41.140625" customWidth="1"/>
    <col min="14849" max="14849" width="47.85546875" customWidth="1"/>
    <col min="14850" max="14851" width="15.5703125" customWidth="1"/>
    <col min="14852" max="14852" width="15.42578125" customWidth="1"/>
    <col min="14853" max="14853" width="41.140625" customWidth="1"/>
    <col min="15105" max="15105" width="47.85546875" customWidth="1"/>
    <col min="15106" max="15107" width="15.5703125" customWidth="1"/>
    <col min="15108" max="15108" width="15.42578125" customWidth="1"/>
    <col min="15109" max="15109" width="41.140625" customWidth="1"/>
    <col min="15361" max="15361" width="47.85546875" customWidth="1"/>
    <col min="15362" max="15363" width="15.5703125" customWidth="1"/>
    <col min="15364" max="15364" width="15.42578125" customWidth="1"/>
    <col min="15365" max="15365" width="41.140625" customWidth="1"/>
    <col min="15617" max="15617" width="47.85546875" customWidth="1"/>
    <col min="15618" max="15619" width="15.5703125" customWidth="1"/>
    <col min="15620" max="15620" width="15.42578125" customWidth="1"/>
    <col min="15621" max="15621" width="41.140625" customWidth="1"/>
    <col min="15873" max="15873" width="47.85546875" customWidth="1"/>
    <col min="15874" max="15875" width="15.5703125" customWidth="1"/>
    <col min="15876" max="15876" width="15.42578125" customWidth="1"/>
    <col min="15877" max="15877" width="41.140625" customWidth="1"/>
    <col min="16129" max="16129" width="47.85546875" customWidth="1"/>
    <col min="16130" max="16131" width="15.5703125" customWidth="1"/>
    <col min="16132" max="16132" width="15.42578125" customWidth="1"/>
    <col min="16133" max="16133" width="41.140625" customWidth="1"/>
  </cols>
  <sheetData>
    <row r="1" spans="1:5" ht="15.75" x14ac:dyDescent="0.2">
      <c r="A1" s="28"/>
      <c r="B1" s="28"/>
      <c r="C1" s="28"/>
      <c r="D1" s="28"/>
      <c r="E1" s="28"/>
    </row>
    <row r="2" spans="1:5" ht="15.75" x14ac:dyDescent="0.25">
      <c r="A2" s="29" t="s">
        <v>95</v>
      </c>
      <c r="B2" s="29"/>
      <c r="C2" s="29"/>
      <c r="D2" s="29"/>
      <c r="E2" s="29"/>
    </row>
    <row r="3" spans="1:5" ht="15.75" x14ac:dyDescent="0.2">
      <c r="A3" s="30" t="s">
        <v>49</v>
      </c>
      <c r="B3" s="30"/>
      <c r="C3" s="30"/>
      <c r="D3" s="30"/>
      <c r="E3" s="30"/>
    </row>
    <row r="4" spans="1:5" ht="57" x14ac:dyDescent="0.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14.25" x14ac:dyDescent="0.2">
      <c r="A5" s="8" t="s">
        <v>48</v>
      </c>
      <c r="B5" s="16">
        <f>SUM(B6+B31)</f>
        <v>3418668</v>
      </c>
      <c r="C5" s="16">
        <f>SUM(C6+C31)</f>
        <v>3558535</v>
      </c>
      <c r="D5" s="17">
        <f>SUM(C5/B5*100)</f>
        <v>104.09127180527619</v>
      </c>
      <c r="E5" s="15"/>
    </row>
    <row r="6" spans="1:5" ht="28.5" x14ac:dyDescent="0.2">
      <c r="A6" s="8" t="s">
        <v>7</v>
      </c>
      <c r="B6" s="17">
        <f>B7+B9+B14+B17+B18+B20+B23+B26+B27+B19+B24+B30+B29</f>
        <v>1235121</v>
      </c>
      <c r="C6" s="17">
        <f>C7+C9+C14+C17+C18+C20+C23+C26+C27+C19+C24+C28+C30+C29</f>
        <v>1374318</v>
      </c>
      <c r="D6" s="18">
        <f t="shared" ref="D6:D11" si="0">C6/B6*100</f>
        <v>111.26990796853103</v>
      </c>
      <c r="E6" s="9"/>
    </row>
    <row r="7" spans="1:5" ht="15" x14ac:dyDescent="0.2">
      <c r="A7" s="10" t="s">
        <v>8</v>
      </c>
      <c r="B7" s="19">
        <v>980001</v>
      </c>
      <c r="C7" s="19">
        <v>1105179</v>
      </c>
      <c r="D7" s="20">
        <f t="shared" si="0"/>
        <v>112.77325227219154</v>
      </c>
      <c r="E7" s="11"/>
    </row>
    <row r="8" spans="1:5" ht="15" x14ac:dyDescent="0.2">
      <c r="A8" s="10" t="s">
        <v>9</v>
      </c>
      <c r="B8" s="19">
        <v>980001</v>
      </c>
      <c r="C8" s="19">
        <v>1105179</v>
      </c>
      <c r="D8" s="20">
        <f t="shared" si="0"/>
        <v>112.77325227219154</v>
      </c>
      <c r="E8" s="11"/>
    </row>
    <row r="9" spans="1:5" ht="15" x14ac:dyDescent="0.2">
      <c r="A9" s="10" t="s">
        <v>10</v>
      </c>
      <c r="B9" s="21">
        <v>67021</v>
      </c>
      <c r="C9" s="19">
        <v>67029</v>
      </c>
      <c r="D9" s="20">
        <f t="shared" si="0"/>
        <v>100.01193655719848</v>
      </c>
      <c r="E9" s="11"/>
    </row>
    <row r="10" spans="1:5" ht="30" x14ac:dyDescent="0.2">
      <c r="A10" s="12" t="s">
        <v>11</v>
      </c>
      <c r="B10" s="19">
        <v>48132</v>
      </c>
      <c r="C10" s="19">
        <v>48132</v>
      </c>
      <c r="D10" s="20">
        <f t="shared" si="0"/>
        <v>100</v>
      </c>
      <c r="E10" s="11"/>
    </row>
    <row r="11" spans="1:5" ht="30" x14ac:dyDescent="0.2">
      <c r="A11" s="12" t="s">
        <v>12</v>
      </c>
      <c r="B11" s="19">
        <v>14747</v>
      </c>
      <c r="C11" s="19">
        <v>14747</v>
      </c>
      <c r="D11" s="20">
        <f t="shared" si="0"/>
        <v>100</v>
      </c>
      <c r="E11" s="11"/>
    </row>
    <row r="12" spans="1:5" ht="15" x14ac:dyDescent="0.2">
      <c r="A12" s="10" t="s">
        <v>13</v>
      </c>
      <c r="B12" s="19">
        <v>0</v>
      </c>
      <c r="C12" s="19">
        <v>8</v>
      </c>
      <c r="D12" s="20"/>
      <c r="E12" s="11" t="s">
        <v>14</v>
      </c>
    </row>
    <row r="13" spans="1:5" ht="15" x14ac:dyDescent="0.2">
      <c r="A13" s="10" t="s">
        <v>15</v>
      </c>
      <c r="B13" s="19">
        <v>4142</v>
      </c>
      <c r="C13" s="19">
        <v>4142</v>
      </c>
      <c r="D13" s="20">
        <f>C13/B13*100</f>
        <v>100</v>
      </c>
      <c r="E13" s="11"/>
    </row>
    <row r="14" spans="1:5" ht="15" x14ac:dyDescent="0.2">
      <c r="A14" s="10" t="s">
        <v>16</v>
      </c>
      <c r="B14" s="19">
        <v>31842</v>
      </c>
      <c r="C14" s="19">
        <v>33560</v>
      </c>
      <c r="D14" s="20">
        <f>C14/B14*100</f>
        <v>105.39538973682558</v>
      </c>
      <c r="E14" s="11" t="s">
        <v>14</v>
      </c>
    </row>
    <row r="15" spans="1:5" ht="15" x14ac:dyDescent="0.2">
      <c r="A15" s="10" t="s">
        <v>17</v>
      </c>
      <c r="B15" s="19">
        <v>14999</v>
      </c>
      <c r="C15" s="19">
        <v>15781</v>
      </c>
      <c r="D15" s="20">
        <f>C15/B15*100</f>
        <v>105.21368091206081</v>
      </c>
      <c r="E15" s="11" t="s">
        <v>14</v>
      </c>
    </row>
    <row r="16" spans="1:5" ht="15" x14ac:dyDescent="0.2">
      <c r="A16" s="10" t="s">
        <v>18</v>
      </c>
      <c r="B16" s="19">
        <v>16843</v>
      </c>
      <c r="C16" s="19">
        <v>17779</v>
      </c>
      <c r="D16" s="20">
        <f>C16/B16*100</f>
        <v>105.55720477349641</v>
      </c>
      <c r="E16" s="11" t="s">
        <v>14</v>
      </c>
    </row>
    <row r="17" spans="1:5" ht="15" x14ac:dyDescent="0.2">
      <c r="A17" s="10" t="s">
        <v>19</v>
      </c>
      <c r="B17" s="19">
        <v>344</v>
      </c>
      <c r="C17" s="19">
        <v>492</v>
      </c>
      <c r="D17" s="20">
        <f>C17/B17*100</f>
        <v>143.02325581395351</v>
      </c>
      <c r="E17" s="11" t="s">
        <v>20</v>
      </c>
    </row>
    <row r="18" spans="1:5" ht="15" x14ac:dyDescent="0.2">
      <c r="A18" s="10" t="s">
        <v>21</v>
      </c>
      <c r="B18" s="19">
        <v>14167</v>
      </c>
      <c r="C18" s="19">
        <v>14167</v>
      </c>
      <c r="D18" s="20">
        <f t="shared" ref="D18:D24" si="1">C18/B18*100</f>
        <v>100</v>
      </c>
      <c r="E18" s="11"/>
    </row>
    <row r="19" spans="1:5" ht="15" x14ac:dyDescent="0.2">
      <c r="A19" s="10" t="s">
        <v>22</v>
      </c>
      <c r="B19" s="19">
        <v>44602</v>
      </c>
      <c r="C19" s="19">
        <v>44400</v>
      </c>
      <c r="D19" s="20">
        <f t="shared" si="1"/>
        <v>99.547105510963632</v>
      </c>
      <c r="E19" s="11"/>
    </row>
    <row r="20" spans="1:5" ht="15" x14ac:dyDescent="0.2">
      <c r="A20" s="10" t="s">
        <v>23</v>
      </c>
      <c r="B20" s="19">
        <v>9194</v>
      </c>
      <c r="C20" s="19">
        <v>11134</v>
      </c>
      <c r="D20" s="20">
        <f t="shared" si="1"/>
        <v>121.10071785947356</v>
      </c>
      <c r="E20" s="11" t="s">
        <v>20</v>
      </c>
    </row>
    <row r="21" spans="1:5" ht="30" x14ac:dyDescent="0.2">
      <c r="A21" s="10" t="s">
        <v>24</v>
      </c>
      <c r="B21" s="19">
        <v>7882</v>
      </c>
      <c r="C21" s="19">
        <v>9126</v>
      </c>
      <c r="D21" s="20">
        <f t="shared" si="1"/>
        <v>115.78279624460797</v>
      </c>
      <c r="E21" s="11" t="s">
        <v>25</v>
      </c>
    </row>
    <row r="22" spans="1:5" ht="45" x14ac:dyDescent="0.2">
      <c r="A22" s="10" t="s">
        <v>26</v>
      </c>
      <c r="B22" s="19">
        <v>952</v>
      </c>
      <c r="C22" s="19">
        <v>1488</v>
      </c>
      <c r="D22" s="20">
        <f t="shared" si="1"/>
        <v>156.30252100840337</v>
      </c>
      <c r="E22" s="11" t="s">
        <v>27</v>
      </c>
    </row>
    <row r="23" spans="1:5" ht="30" x14ac:dyDescent="0.2">
      <c r="A23" s="12" t="s">
        <v>28</v>
      </c>
      <c r="B23" s="19">
        <v>2816</v>
      </c>
      <c r="C23" s="19">
        <v>3204</v>
      </c>
      <c r="D23" s="20">
        <f t="shared" si="1"/>
        <v>113.77840909090908</v>
      </c>
      <c r="E23" s="11" t="s">
        <v>27</v>
      </c>
    </row>
    <row r="24" spans="1:5" ht="30" x14ac:dyDescent="0.2">
      <c r="A24" s="12" t="s">
        <v>29</v>
      </c>
      <c r="B24" s="19">
        <v>69674</v>
      </c>
      <c r="C24" s="19">
        <v>79093</v>
      </c>
      <c r="D24" s="20">
        <f t="shared" si="1"/>
        <v>113.51867267560351</v>
      </c>
      <c r="E24" s="11" t="s">
        <v>30</v>
      </c>
    </row>
    <row r="25" spans="1:5" ht="15" hidden="1" x14ac:dyDescent="0.2">
      <c r="A25" s="12" t="s">
        <v>31</v>
      </c>
      <c r="B25" s="19"/>
      <c r="C25" s="19"/>
      <c r="D25" s="20"/>
      <c r="E25" s="11"/>
    </row>
    <row r="26" spans="1:5" ht="15" x14ac:dyDescent="0.2">
      <c r="A26" s="10" t="s">
        <v>32</v>
      </c>
      <c r="B26" s="19">
        <v>91</v>
      </c>
      <c r="C26" s="19">
        <v>112</v>
      </c>
      <c r="D26" s="20">
        <f>C26/B26*100</f>
        <v>123.07692307692308</v>
      </c>
      <c r="E26" s="11" t="s">
        <v>27</v>
      </c>
    </row>
    <row r="27" spans="1:5" ht="30" x14ac:dyDescent="0.2">
      <c r="A27" s="10" t="s">
        <v>33</v>
      </c>
      <c r="B27" s="19">
        <v>1454</v>
      </c>
      <c r="C27" s="19">
        <v>2033</v>
      </c>
      <c r="D27" s="20">
        <f>C27/B27*100</f>
        <v>139.82118294360387</v>
      </c>
      <c r="E27" s="11" t="s">
        <v>27</v>
      </c>
    </row>
    <row r="28" spans="1:5" ht="15" x14ac:dyDescent="0.2">
      <c r="A28" s="10" t="s">
        <v>34</v>
      </c>
      <c r="B28" s="19">
        <v>0</v>
      </c>
      <c r="C28" s="19">
        <v>0</v>
      </c>
      <c r="D28" s="20"/>
      <c r="E28" s="11" t="s">
        <v>27</v>
      </c>
    </row>
    <row r="29" spans="1:5" ht="15" x14ac:dyDescent="0.2">
      <c r="A29" s="10" t="s">
        <v>35</v>
      </c>
      <c r="B29" s="19">
        <v>13915</v>
      </c>
      <c r="C29" s="19">
        <v>13915</v>
      </c>
      <c r="D29" s="20"/>
      <c r="E29" s="11"/>
    </row>
    <row r="30" spans="1:5" ht="15" x14ac:dyDescent="0.2">
      <c r="A30" s="10" t="s">
        <v>36</v>
      </c>
      <c r="B30" s="19">
        <v>0</v>
      </c>
      <c r="C30" s="19">
        <v>0</v>
      </c>
      <c r="D30" s="20"/>
      <c r="E30" s="13"/>
    </row>
    <row r="31" spans="1:5" ht="15" x14ac:dyDescent="0.2">
      <c r="A31" s="8" t="s">
        <v>37</v>
      </c>
      <c r="B31" s="16">
        <f>B32+B33+B34+B35+B36+B37+B38</f>
        <v>2183547</v>
      </c>
      <c r="C31" s="16">
        <f>SUM(C32:C38)</f>
        <v>2184217</v>
      </c>
      <c r="D31" s="17">
        <f>SUM(C31/B31*100)</f>
        <v>100.03068402008293</v>
      </c>
      <c r="E31" s="11"/>
    </row>
    <row r="32" spans="1:5" ht="30" x14ac:dyDescent="0.2">
      <c r="A32" s="10" t="s">
        <v>38</v>
      </c>
      <c r="B32" s="21">
        <v>58324</v>
      </c>
      <c r="C32" s="19">
        <v>58324</v>
      </c>
      <c r="D32" s="21">
        <f t="shared" ref="D32:D38" si="2">SUM(C32/B32*100)</f>
        <v>100</v>
      </c>
      <c r="E32" s="11" t="s">
        <v>39</v>
      </c>
    </row>
    <row r="33" spans="1:5" ht="30" x14ac:dyDescent="0.2">
      <c r="A33" s="10" t="s">
        <v>40</v>
      </c>
      <c r="B33" s="22">
        <v>772570</v>
      </c>
      <c r="C33" s="22">
        <v>772570</v>
      </c>
      <c r="D33" s="21">
        <f t="shared" si="2"/>
        <v>100</v>
      </c>
      <c r="E33" s="11" t="s">
        <v>39</v>
      </c>
    </row>
    <row r="34" spans="1:5" ht="30" x14ac:dyDescent="0.2">
      <c r="A34" s="10" t="s">
        <v>41</v>
      </c>
      <c r="B34" s="22">
        <v>697808</v>
      </c>
      <c r="C34" s="22">
        <v>697642</v>
      </c>
      <c r="D34" s="21">
        <f t="shared" si="2"/>
        <v>99.976211221424805</v>
      </c>
      <c r="E34" s="11" t="s">
        <v>39</v>
      </c>
    </row>
    <row r="35" spans="1:5" ht="15" x14ac:dyDescent="0.2">
      <c r="A35" s="10" t="s">
        <v>42</v>
      </c>
      <c r="B35" s="22">
        <v>460440</v>
      </c>
      <c r="C35" s="22">
        <v>460340</v>
      </c>
      <c r="D35" s="21">
        <f t="shared" si="2"/>
        <v>99.978281643645204</v>
      </c>
      <c r="E35" s="11" t="s">
        <v>39</v>
      </c>
    </row>
    <row r="36" spans="1:5" ht="15" x14ac:dyDescent="0.2">
      <c r="A36" s="12" t="s">
        <v>43</v>
      </c>
      <c r="B36" s="22">
        <v>450</v>
      </c>
      <c r="C36" s="22">
        <v>450</v>
      </c>
      <c r="D36" s="21">
        <f t="shared" si="2"/>
        <v>100</v>
      </c>
      <c r="E36" s="11"/>
    </row>
    <row r="37" spans="1:5" ht="30" x14ac:dyDescent="0.2">
      <c r="A37" s="12" t="s">
        <v>44</v>
      </c>
      <c r="B37" s="22">
        <v>13262</v>
      </c>
      <c r="C37" s="22">
        <v>14198</v>
      </c>
      <c r="D37" s="21">
        <f t="shared" si="2"/>
        <v>107.05775901070729</v>
      </c>
      <c r="E37" s="11" t="s">
        <v>45</v>
      </c>
    </row>
    <row r="38" spans="1:5" ht="30" x14ac:dyDescent="0.2">
      <c r="A38" s="10" t="s">
        <v>46</v>
      </c>
      <c r="B38" s="22">
        <v>180693</v>
      </c>
      <c r="C38" s="23">
        <v>180693</v>
      </c>
      <c r="D38" s="21">
        <f t="shared" si="2"/>
        <v>100</v>
      </c>
      <c r="E38" s="14" t="s">
        <v>47</v>
      </c>
    </row>
    <row r="40" spans="1:5" ht="28.5" x14ac:dyDescent="0.25">
      <c r="A40" s="26" t="s">
        <v>50</v>
      </c>
      <c r="B40" s="3">
        <f>SUM(B41+B49+B51+B55+B61+B65+B67+B73+B75+B77+B81)</f>
        <v>3510901.8000000003</v>
      </c>
      <c r="C40" s="3">
        <f>SUM(C41+C49+C51+C55+C61+C65+C67+C73+C75+C77+C81)</f>
        <v>3475335.2</v>
      </c>
      <c r="D40" s="4">
        <f>SUM(C40/B40*100)</f>
        <v>98.986966824307075</v>
      </c>
      <c r="E40" s="6"/>
    </row>
    <row r="41" spans="1:5" ht="30" x14ac:dyDescent="0.2">
      <c r="A41" s="27" t="s">
        <v>51</v>
      </c>
      <c r="B41" s="5">
        <f>SUM(B42:B48)</f>
        <v>380930.3</v>
      </c>
      <c r="C41" s="5">
        <f>SUM(C42:C48)</f>
        <v>372028.5</v>
      </c>
      <c r="D41" s="2">
        <f t="shared" ref="D41:D84" si="3">SUM(C41/B41*100)</f>
        <v>97.66314204987107</v>
      </c>
      <c r="E41" s="1"/>
    </row>
    <row r="42" spans="1:5" ht="45" x14ac:dyDescent="0.2">
      <c r="A42" s="27" t="s">
        <v>52</v>
      </c>
      <c r="B42" s="5">
        <v>47312.6</v>
      </c>
      <c r="C42" s="5">
        <v>46619</v>
      </c>
      <c r="D42" s="2">
        <f t="shared" si="3"/>
        <v>98.534005740542696</v>
      </c>
      <c r="E42" s="1" t="s">
        <v>97</v>
      </c>
    </row>
    <row r="43" spans="1:5" ht="60" x14ac:dyDescent="0.2">
      <c r="A43" s="27" t="s">
        <v>53</v>
      </c>
      <c r="B43" s="5">
        <v>38989.199999999997</v>
      </c>
      <c r="C43" s="5">
        <v>37868.6</v>
      </c>
      <c r="D43" s="2">
        <f t="shared" si="3"/>
        <v>97.125870753952384</v>
      </c>
      <c r="E43" s="1" t="s">
        <v>97</v>
      </c>
    </row>
    <row r="44" spans="1:5" ht="60" x14ac:dyDescent="0.2">
      <c r="A44" s="27" t="s">
        <v>54</v>
      </c>
      <c r="B44" s="5">
        <v>125475.2</v>
      </c>
      <c r="C44" s="5">
        <v>123983.3</v>
      </c>
      <c r="D44" s="2">
        <f t="shared" si="3"/>
        <v>98.811000102012187</v>
      </c>
      <c r="E44" s="1" t="s">
        <v>97</v>
      </c>
    </row>
    <row r="45" spans="1:5" ht="15" x14ac:dyDescent="0.2">
      <c r="A45" s="27" t="s">
        <v>55</v>
      </c>
      <c r="B45" s="5">
        <v>2.8</v>
      </c>
      <c r="C45" s="5">
        <v>2.8</v>
      </c>
      <c r="D45" s="2">
        <f t="shared" si="3"/>
        <v>100</v>
      </c>
      <c r="E45" s="1"/>
    </row>
    <row r="46" spans="1:5" ht="60" x14ac:dyDescent="0.2">
      <c r="A46" s="27" t="s">
        <v>56</v>
      </c>
      <c r="B46" s="5">
        <v>19625.2</v>
      </c>
      <c r="C46" s="5">
        <v>18891.099999999999</v>
      </c>
      <c r="D46" s="2">
        <f t="shared" si="3"/>
        <v>96.259401178077155</v>
      </c>
      <c r="E46" s="1" t="s">
        <v>97</v>
      </c>
    </row>
    <row r="47" spans="1:5" ht="30" x14ac:dyDescent="0.2">
      <c r="A47" s="27" t="s">
        <v>57</v>
      </c>
      <c r="B47" s="5">
        <v>1817.3</v>
      </c>
      <c r="C47" s="5">
        <v>1817.3</v>
      </c>
      <c r="D47" s="2">
        <f t="shared" si="3"/>
        <v>100</v>
      </c>
      <c r="E47" s="1"/>
    </row>
    <row r="48" spans="1:5" ht="30" x14ac:dyDescent="0.2">
      <c r="A48" s="27" t="s">
        <v>58</v>
      </c>
      <c r="B48" s="5">
        <v>147708</v>
      </c>
      <c r="C48" s="5">
        <v>142846.39999999999</v>
      </c>
      <c r="D48" s="2">
        <f t="shared" si="3"/>
        <v>96.70864137352072</v>
      </c>
      <c r="E48" s="1" t="s">
        <v>97</v>
      </c>
    </row>
    <row r="49" spans="1:5" ht="15" x14ac:dyDescent="0.2">
      <c r="A49" s="27" t="s">
        <v>59</v>
      </c>
      <c r="B49" s="5">
        <f>SUM(B50)</f>
        <v>6172.4</v>
      </c>
      <c r="C49" s="5">
        <f>SUM(C50)</f>
        <v>6172.4</v>
      </c>
      <c r="D49" s="2">
        <f t="shared" si="3"/>
        <v>100</v>
      </c>
      <c r="E49" s="1"/>
    </row>
    <row r="50" spans="1:5" ht="30" x14ac:dyDescent="0.2">
      <c r="A50" s="27" t="s">
        <v>60</v>
      </c>
      <c r="B50" s="5">
        <v>6172.4</v>
      </c>
      <c r="C50" s="5">
        <v>6172.4</v>
      </c>
      <c r="D50" s="2">
        <f t="shared" si="3"/>
        <v>100</v>
      </c>
      <c r="E50" s="1"/>
    </row>
    <row r="51" spans="1:5" ht="45" x14ac:dyDescent="0.2">
      <c r="A51" s="27" t="s">
        <v>61</v>
      </c>
      <c r="B51" s="5">
        <f>SUM(B52:B54)</f>
        <v>12565.6</v>
      </c>
      <c r="C51" s="5">
        <f>SUM(C52:C54)</f>
        <v>12454.2</v>
      </c>
      <c r="D51" s="2">
        <f t="shared" si="3"/>
        <v>99.113452600751259</v>
      </c>
      <c r="E51" s="1"/>
    </row>
    <row r="52" spans="1:5" ht="15" x14ac:dyDescent="0.2">
      <c r="A52" s="27" t="s">
        <v>62</v>
      </c>
      <c r="B52" s="5">
        <v>30.1</v>
      </c>
      <c r="C52" s="5">
        <v>30.1</v>
      </c>
      <c r="D52" s="2">
        <f t="shared" si="3"/>
        <v>100</v>
      </c>
      <c r="E52" s="1"/>
    </row>
    <row r="53" spans="1:5" ht="60" x14ac:dyDescent="0.2">
      <c r="A53" s="27" t="s">
        <v>63</v>
      </c>
      <c r="B53" s="5">
        <v>10138</v>
      </c>
      <c r="C53" s="5">
        <v>10026.6</v>
      </c>
      <c r="D53" s="2">
        <f t="shared" si="3"/>
        <v>98.9011639376603</v>
      </c>
      <c r="E53" s="1" t="s">
        <v>97</v>
      </c>
    </row>
    <row r="54" spans="1:5" ht="45" x14ac:dyDescent="0.2">
      <c r="A54" s="27" t="s">
        <v>64</v>
      </c>
      <c r="B54" s="5">
        <v>2397.5</v>
      </c>
      <c r="C54" s="5">
        <v>2397.5</v>
      </c>
      <c r="D54" s="2">
        <f t="shared" si="3"/>
        <v>100</v>
      </c>
      <c r="E54" s="1"/>
    </row>
    <row r="55" spans="1:5" ht="15" x14ac:dyDescent="0.2">
      <c r="A55" s="27" t="s">
        <v>65</v>
      </c>
      <c r="B55" s="5">
        <f>SUM(B56:B60)</f>
        <v>157997.29999999999</v>
      </c>
      <c r="C55" s="5">
        <f>SUM(C56:C60)</f>
        <v>155947.40000000002</v>
      </c>
      <c r="D55" s="2">
        <f t="shared" si="3"/>
        <v>98.702572765483993</v>
      </c>
      <c r="E55" s="1"/>
    </row>
    <row r="56" spans="1:5" ht="30" x14ac:dyDescent="0.2">
      <c r="A56" s="27" t="s">
        <v>66</v>
      </c>
      <c r="B56" s="5">
        <v>2350.5</v>
      </c>
      <c r="C56" s="5">
        <v>2152.9</v>
      </c>
      <c r="D56" s="2">
        <f t="shared" si="3"/>
        <v>91.593278025951932</v>
      </c>
      <c r="E56" s="1" t="s">
        <v>1</v>
      </c>
    </row>
    <row r="57" spans="1:5" ht="15" x14ac:dyDescent="0.2">
      <c r="A57" s="27" t="s">
        <v>67</v>
      </c>
      <c r="B57" s="5">
        <v>381.9</v>
      </c>
      <c r="C57" s="5">
        <v>381.9</v>
      </c>
      <c r="D57" s="2">
        <f t="shared" si="3"/>
        <v>100</v>
      </c>
      <c r="E57" s="1"/>
    </row>
    <row r="58" spans="1:5" ht="30" x14ac:dyDescent="0.2">
      <c r="A58" s="27" t="s">
        <v>68</v>
      </c>
      <c r="B58" s="5">
        <v>5823.5</v>
      </c>
      <c r="C58" s="5">
        <v>5081.8999999999996</v>
      </c>
      <c r="D58" s="2">
        <f t="shared" si="3"/>
        <v>87.265390229243579</v>
      </c>
      <c r="E58" s="1" t="s">
        <v>1</v>
      </c>
    </row>
    <row r="59" spans="1:5" ht="15" x14ac:dyDescent="0.2">
      <c r="A59" s="27" t="s">
        <v>69</v>
      </c>
      <c r="B59" s="5">
        <v>146441.4</v>
      </c>
      <c r="C59" s="5">
        <v>145330.70000000001</v>
      </c>
      <c r="D59" s="2">
        <f t="shared" si="3"/>
        <v>99.241539619260692</v>
      </c>
      <c r="E59" s="1"/>
    </row>
    <row r="60" spans="1:5" ht="30" x14ac:dyDescent="0.2">
      <c r="A60" s="27" t="s">
        <v>70</v>
      </c>
      <c r="B60" s="5">
        <v>3000</v>
      </c>
      <c r="C60" s="5">
        <v>3000</v>
      </c>
      <c r="D60" s="2">
        <f t="shared" si="3"/>
        <v>100</v>
      </c>
      <c r="E60" s="1"/>
    </row>
    <row r="61" spans="1:5" ht="30" x14ac:dyDescent="0.2">
      <c r="A61" s="27" t="s">
        <v>71</v>
      </c>
      <c r="B61" s="5">
        <f>SUM(B62:B64)</f>
        <v>367154.6</v>
      </c>
      <c r="C61" s="5">
        <f>SUM(C62:C64)</f>
        <v>364967.3</v>
      </c>
      <c r="D61" s="2">
        <f t="shared" si="3"/>
        <v>99.404256408608262</v>
      </c>
      <c r="E61" s="1"/>
    </row>
    <row r="62" spans="1:5" ht="15" x14ac:dyDescent="0.2">
      <c r="A62" s="27" t="s">
        <v>72</v>
      </c>
      <c r="B62" s="5">
        <v>20003.3</v>
      </c>
      <c r="C62" s="5">
        <v>20003.3</v>
      </c>
      <c r="D62" s="2">
        <f t="shared" si="3"/>
        <v>100</v>
      </c>
      <c r="E62" s="1"/>
    </row>
    <row r="63" spans="1:5" ht="30" x14ac:dyDescent="0.2">
      <c r="A63" s="27" t="s">
        <v>73</v>
      </c>
      <c r="B63" s="5">
        <v>19297.2</v>
      </c>
      <c r="C63" s="5">
        <v>19030.8</v>
      </c>
      <c r="D63" s="2">
        <f t="shared" si="3"/>
        <v>98.619488837758837</v>
      </c>
      <c r="E63" s="1" t="s">
        <v>1</v>
      </c>
    </row>
    <row r="64" spans="1:5" ht="15" x14ac:dyDescent="0.2">
      <c r="A64" s="27" t="s">
        <v>74</v>
      </c>
      <c r="B64" s="5">
        <v>327854.09999999998</v>
      </c>
      <c r="C64" s="5">
        <v>325933.2</v>
      </c>
      <c r="D64" s="2">
        <f t="shared" si="3"/>
        <v>99.414099137390693</v>
      </c>
      <c r="E64" s="1"/>
    </row>
    <row r="65" spans="1:5" ht="15" x14ac:dyDescent="0.2">
      <c r="A65" s="27" t="s">
        <v>75</v>
      </c>
      <c r="B65" s="5">
        <f>SUM(B66)</f>
        <v>2734</v>
      </c>
      <c r="C65" s="5">
        <f>SUM(C66)</f>
        <v>2734</v>
      </c>
      <c r="D65" s="2">
        <f t="shared" si="3"/>
        <v>100</v>
      </c>
      <c r="E65" s="1"/>
    </row>
    <row r="66" spans="1:5" ht="30" x14ac:dyDescent="0.2">
      <c r="A66" s="27" t="s">
        <v>76</v>
      </c>
      <c r="B66" s="5">
        <v>2734</v>
      </c>
      <c r="C66" s="5">
        <v>2734</v>
      </c>
      <c r="D66" s="2">
        <f t="shared" si="3"/>
        <v>100</v>
      </c>
      <c r="E66" s="1"/>
    </row>
    <row r="67" spans="1:5" ht="15" x14ac:dyDescent="0.2">
      <c r="A67" s="27" t="s">
        <v>77</v>
      </c>
      <c r="B67" s="5">
        <f>SUM(B68:B72)</f>
        <v>2096169.7999999998</v>
      </c>
      <c r="C67" s="5">
        <f>SUM(C68:C72)</f>
        <v>2088178.5999999999</v>
      </c>
      <c r="D67" s="2">
        <f t="shared" si="3"/>
        <v>99.618771341901791</v>
      </c>
      <c r="E67" s="1"/>
    </row>
    <row r="68" spans="1:5" ht="15" x14ac:dyDescent="0.2">
      <c r="A68" s="27" t="s">
        <v>78</v>
      </c>
      <c r="B68" s="5">
        <v>376787.4</v>
      </c>
      <c r="C68" s="5">
        <v>376323.1</v>
      </c>
      <c r="D68" s="2">
        <f t="shared" si="3"/>
        <v>99.87677401102053</v>
      </c>
      <c r="E68" s="1"/>
    </row>
    <row r="69" spans="1:5" ht="15" x14ac:dyDescent="0.2">
      <c r="A69" s="27" t="s">
        <v>79</v>
      </c>
      <c r="B69" s="5">
        <v>1474248.9</v>
      </c>
      <c r="C69" s="5">
        <v>1471071.3</v>
      </c>
      <c r="D69" s="2">
        <f t="shared" si="3"/>
        <v>99.784459734038137</v>
      </c>
      <c r="E69" s="1"/>
    </row>
    <row r="70" spans="1:5" ht="30" x14ac:dyDescent="0.2">
      <c r="A70" s="27" t="s">
        <v>80</v>
      </c>
      <c r="B70" s="5">
        <v>127759.1</v>
      </c>
      <c r="C70" s="5">
        <v>125106.9</v>
      </c>
      <c r="D70" s="2">
        <f t="shared" si="3"/>
        <v>97.924061769376891</v>
      </c>
      <c r="E70" s="1" t="s">
        <v>97</v>
      </c>
    </row>
    <row r="71" spans="1:5" ht="30" x14ac:dyDescent="0.2">
      <c r="A71" s="27" t="s">
        <v>81</v>
      </c>
      <c r="B71" s="5">
        <v>44976.5</v>
      </c>
      <c r="C71" s="5">
        <v>44250.2</v>
      </c>
      <c r="D71" s="2">
        <f t="shared" si="3"/>
        <v>98.385156692939631</v>
      </c>
      <c r="E71" s="1" t="s">
        <v>97</v>
      </c>
    </row>
    <row r="72" spans="1:5" ht="30" x14ac:dyDescent="0.2">
      <c r="A72" s="27" t="s">
        <v>82</v>
      </c>
      <c r="B72" s="5">
        <v>72397.899999999994</v>
      </c>
      <c r="C72" s="5">
        <v>71427.100000000006</v>
      </c>
      <c r="D72" s="2">
        <f t="shared" si="3"/>
        <v>98.659077127927759</v>
      </c>
      <c r="E72" s="1" t="s">
        <v>97</v>
      </c>
    </row>
    <row r="73" spans="1:5" ht="15" x14ac:dyDescent="0.2">
      <c r="A73" s="27" t="s">
        <v>83</v>
      </c>
      <c r="B73" s="5">
        <f>SUM(B74)</f>
        <v>314337</v>
      </c>
      <c r="C73" s="5">
        <f>SUM(C74)</f>
        <v>313926.8</v>
      </c>
      <c r="D73" s="2">
        <f t="shared" si="3"/>
        <v>99.869503112901114</v>
      </c>
      <c r="E73" s="1"/>
    </row>
    <row r="74" spans="1:5" ht="15" x14ac:dyDescent="0.2">
      <c r="A74" s="27" t="s">
        <v>84</v>
      </c>
      <c r="B74" s="5">
        <v>314337</v>
      </c>
      <c r="C74" s="5">
        <v>313926.8</v>
      </c>
      <c r="D74" s="2">
        <f t="shared" si="3"/>
        <v>99.869503112901114</v>
      </c>
      <c r="E74" s="1"/>
    </row>
    <row r="75" spans="1:5" ht="15" x14ac:dyDescent="0.2">
      <c r="A75" s="27" t="s">
        <v>85</v>
      </c>
      <c r="B75" s="5">
        <f>SUM(B76)</f>
        <v>1005.7</v>
      </c>
      <c r="C75" s="5">
        <f>SUM(C76)</f>
        <v>1005.7</v>
      </c>
      <c r="D75" s="2">
        <f t="shared" si="3"/>
        <v>100</v>
      </c>
      <c r="E75" s="1"/>
    </row>
    <row r="76" spans="1:5" ht="30" x14ac:dyDescent="0.2">
      <c r="A76" s="27" t="s">
        <v>86</v>
      </c>
      <c r="B76" s="5">
        <v>1005.7</v>
      </c>
      <c r="C76" s="5">
        <v>1005.7</v>
      </c>
      <c r="D76" s="2">
        <f t="shared" si="3"/>
        <v>100</v>
      </c>
      <c r="E76" s="1"/>
    </row>
    <row r="77" spans="1:5" ht="15" x14ac:dyDescent="0.2">
      <c r="A77" s="27" t="s">
        <v>87</v>
      </c>
      <c r="B77" s="5">
        <f>SUM(B78:B80)</f>
        <v>39633.200000000004</v>
      </c>
      <c r="C77" s="5">
        <f>SUM(C78:C80)</f>
        <v>28817.1</v>
      </c>
      <c r="D77" s="2">
        <f t="shared" si="3"/>
        <v>72.70949607904484</v>
      </c>
      <c r="E77" s="1"/>
    </row>
    <row r="78" spans="1:5" ht="15" x14ac:dyDescent="0.2">
      <c r="A78" s="27" t="s">
        <v>88</v>
      </c>
      <c r="B78" s="5">
        <v>675.2</v>
      </c>
      <c r="C78" s="5">
        <v>675.2</v>
      </c>
      <c r="D78" s="2">
        <f t="shared" si="3"/>
        <v>100</v>
      </c>
      <c r="E78" s="1"/>
    </row>
    <row r="79" spans="1:5" ht="30" customHeight="1" x14ac:dyDescent="0.2">
      <c r="A79" s="27" t="s">
        <v>89</v>
      </c>
      <c r="B79" s="5">
        <v>2504.6</v>
      </c>
      <c r="C79" s="5">
        <v>2338.9</v>
      </c>
      <c r="D79" s="2">
        <f t="shared" si="3"/>
        <v>93.384173121456527</v>
      </c>
      <c r="E79" s="1" t="s">
        <v>96</v>
      </c>
    </row>
    <row r="80" spans="1:5" ht="30" x14ac:dyDescent="0.2">
      <c r="A80" s="27" t="s">
        <v>90</v>
      </c>
      <c r="B80" s="5">
        <v>36453.4</v>
      </c>
      <c r="C80" s="5">
        <v>25803</v>
      </c>
      <c r="D80" s="2">
        <f t="shared" si="3"/>
        <v>70.783520878710902</v>
      </c>
      <c r="E80" s="1" t="s">
        <v>0</v>
      </c>
    </row>
    <row r="81" spans="1:5" ht="15" x14ac:dyDescent="0.2">
      <c r="A81" s="27" t="s">
        <v>91</v>
      </c>
      <c r="B81" s="5">
        <f>SUM(B82:B84)</f>
        <v>132201.9</v>
      </c>
      <c r="C81" s="5">
        <v>129103.2</v>
      </c>
      <c r="D81" s="2">
        <f t="shared" si="3"/>
        <v>97.656085124343903</v>
      </c>
      <c r="E81" s="1"/>
    </row>
    <row r="82" spans="1:5" ht="30" x14ac:dyDescent="0.2">
      <c r="A82" s="27" t="s">
        <v>92</v>
      </c>
      <c r="B82" s="5">
        <v>24625.7</v>
      </c>
      <c r="C82" s="5">
        <v>24194.6</v>
      </c>
      <c r="D82" s="2">
        <f t="shared" si="3"/>
        <v>98.249389865059669</v>
      </c>
      <c r="E82" s="1" t="s">
        <v>97</v>
      </c>
    </row>
    <row r="83" spans="1:5" ht="30" x14ac:dyDescent="0.2">
      <c r="A83" s="27" t="s">
        <v>93</v>
      </c>
      <c r="B83" s="5">
        <v>9082.4</v>
      </c>
      <c r="C83" s="5">
        <v>9000.2999999999993</v>
      </c>
      <c r="D83" s="2">
        <f t="shared" si="3"/>
        <v>99.096053906456433</v>
      </c>
      <c r="E83" s="1" t="s">
        <v>97</v>
      </c>
    </row>
    <row r="84" spans="1:5" ht="30" x14ac:dyDescent="0.2">
      <c r="A84" s="27" t="s">
        <v>94</v>
      </c>
      <c r="B84" s="5">
        <v>98493.8</v>
      </c>
      <c r="C84" s="5">
        <v>95908.3</v>
      </c>
      <c r="D84" s="2">
        <f t="shared" si="3"/>
        <v>97.37496167271442</v>
      </c>
      <c r="E84" s="1" t="s">
        <v>97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Алсу Аглямзянова</cp:lastModifiedBy>
  <cp:lastPrinted>2025-02-18T13:58:49Z</cp:lastPrinted>
  <dcterms:created xsi:type="dcterms:W3CDTF">2025-02-18T13:36:23Z</dcterms:created>
  <dcterms:modified xsi:type="dcterms:W3CDTF">2026-02-18T05:48:48Z</dcterms:modified>
</cp:coreProperties>
</file>